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19"/>
  <workbookPr hidePivotFieldList="1" defaultThemeVersion="166925"/>
  <mc:AlternateContent xmlns:mc="http://schemas.openxmlformats.org/markup-compatibility/2006">
    <mc:Choice Requires="x15">
      <x15ac:absPath xmlns:x15ac="http://schemas.microsoft.com/office/spreadsheetml/2010/11/ac" url="C:\Archivos Consultor\ERU\OCI\PM\2021\20210331\Informes\"/>
    </mc:Choice>
  </mc:AlternateContent>
  <xr:revisionPtr revIDLastSave="0" documentId="13_ncr:1_{5FB7597F-1862-43B2-9C00-E319B5EF0B5A}" xr6:coauthVersionLast="45" xr6:coauthVersionMax="45" xr10:uidLastSave="{00000000-0000-0000-0000-000000000000}"/>
  <bookViews>
    <workbookView xWindow="-108" yWindow="-108" windowWidth="23256" windowHeight="12576" xr2:uid="{8ED512BE-2E42-409B-A60E-E5B70EFE6F84}"/>
  </bookViews>
  <sheets>
    <sheet name="seguim" sheetId="1" r:id="rId1"/>
    <sheet name="td" sheetId="2" r:id="rId2"/>
    <sheet name="avance" sheetId="3" r:id="rId3"/>
  </sheets>
  <definedNames>
    <definedName name="_xlnm._FilterDatabase" localSheetId="0" hidden="1">seguim!$A$3:$AK$39</definedName>
  </definedNames>
  <calcPr calcId="191029"/>
  <pivotCaches>
    <pivotCache cacheId="1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3" l="1"/>
  <c r="B19" i="3"/>
  <c r="E17" i="3"/>
  <c r="E16" i="3"/>
  <c r="C9" i="3" l="1"/>
  <c r="B9" i="3"/>
  <c r="E7" i="3"/>
  <c r="E6" i="3"/>
  <c r="F27" i="2"/>
  <c r="D27" i="2"/>
  <c r="H24" i="2"/>
  <c r="H23" i="2"/>
  <c r="H22" i="2"/>
  <c r="H21" i="2"/>
  <c r="H20" i="2"/>
  <c r="H19" i="2"/>
  <c r="H18" i="2"/>
  <c r="H17" i="2"/>
  <c r="H16" i="2"/>
  <c r="H15" i="2"/>
  <c r="H14" i="2"/>
  <c r="H13" i="2"/>
  <c r="H12" i="2"/>
  <c r="H11" i="2"/>
  <c r="H10" i="2"/>
  <c r="H9" i="2"/>
  <c r="H8" i="2"/>
  <c r="H7" i="2"/>
  <c r="H6" i="2"/>
  <c r="H5" i="2"/>
  <c r="H4" i="2"/>
  <c r="H3" i="2"/>
  <c r="E27" i="2" l="1"/>
  <c r="G27" i="2" s="1"/>
</calcChain>
</file>

<file path=xl/sharedStrings.xml><?xml version="1.0" encoding="utf-8"?>
<sst xmlns="http://schemas.openxmlformats.org/spreadsheetml/2006/main" count="987" uniqueCount="302">
  <si>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</si>
  <si>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</si>
  <si>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</si>
  <si>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</si>
  <si>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</si>
  <si>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</si>
  <si>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</si>
  <si>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</si>
  <si>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</si>
  <si>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</si>
  <si>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</si>
  <si>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</si>
  <si>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Junio 30 de 2019</t>
  </si>
  <si>
    <t>CUMPLIMIENTO a Junio 30 de 2019</t>
  </si>
  <si>
    <t>ANÁLISIS SEGUIMIENTO OCI -Septiembre 30 de 2019</t>
  </si>
  <si>
    <t>CUMPLIMIENTO a Septiembre 30 de 2019</t>
  </si>
  <si>
    <t>ANÁLISIS SEGUIMIENTO OCI -Diciembre 30 de 2019</t>
  </si>
  <si>
    <t>CUMPLIMIENTO a dicimembre 30 de 2019</t>
  </si>
  <si>
    <t>ESTADO
Diciembre 30 de 2019</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</si>
  <si>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</si>
  <si>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</si>
  <si>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</si>
  <si>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</si>
  <si>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</si>
  <si>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</si>
  <si>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</si>
  <si>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MODIFICACION</t>
  </si>
  <si>
    <t>FECHA DE TERMINACIÓN</t>
  </si>
  <si>
    <t>AREA RESPONSABLE</t>
  </si>
  <si>
    <t>2017 2017</t>
  </si>
  <si>
    <t>2.2.1.2.1</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</si>
  <si>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</si>
  <si>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</si>
  <si>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</si>
  <si>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</si>
  <si>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</si>
  <si>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</si>
  <si>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</si>
  <si>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</si>
  <si>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INCUMPLIDA</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</si>
  <si>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</si>
  <si>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Sin reporte de avance</t>
  </si>
  <si>
    <t>AVERIGUACION PRELIMINAR</t>
  </si>
  <si>
    <t>Subgerencia de Desarrollo de Proyectos</t>
  </si>
  <si>
    <t>Adelantar las obras conforme a lo establecido en la nueva licencia de construcción.</t>
  </si>
  <si>
    <t>Obras ejecutadas conforme a la nueva licencia tramitada</t>
  </si>
  <si>
    <t>Obras ejecutadas conforme a la licencia /Obras a ejecutar según licencia de construcción</t>
  </si>
  <si>
    <t>2019 2019</t>
  </si>
  <si>
    <t>3.1.1.1</t>
  </si>
  <si>
    <t>Hallazgo administrativo, por inconsistencias en la rendición de la cuenta frente a indicadores de gestión</t>
  </si>
  <si>
    <t>No se realizó una verificación adicional de la información consignada  por el funcionario responsable de la Subgerencia de Planeación y Administración de Proyectos en el formato CB 0404 de la cuenta anual 2018, antes de su transmisión en el SIVICOF.</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</si>
  <si>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</si>
  <si>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</si>
  <si>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</si>
  <si>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 xml:space="preserve">La cuenta anual, se presenta en el mes de febrero de 2020. Acción finaliza en febrero de 2020. </t>
  </si>
  <si>
    <t>La Acción finaliza en el año  2020</t>
  </si>
  <si>
    <t>La Acción finaliza en febrero de  2020, por tal razón mediante comunicación 20201200003713 de fecha 27/01/2020 indica que a la fecha no se han registrado acciones en este hallazgo.</t>
  </si>
  <si>
    <t>EN PROCESO
EN TERMINOS</t>
  </si>
  <si>
    <t>La accion fue cumplida el 14 de febrero de 2020. La comunicación de la acción fue radicada el 8 de mayo de 2020 mediante comunicacion 20201200017923</t>
  </si>
  <si>
    <t>CUMPLIDA</t>
  </si>
  <si>
    <t>Subgerencia de Planeación y Administración de Proyectos</t>
  </si>
  <si>
    <t>3.1.1.2</t>
  </si>
  <si>
    <t>Hallazgo administrativo, por inconsistencias en información registrada y suministrada por la ERU</t>
  </si>
  <si>
    <t>Error de digitación en el diligenciamiento del formato diseñado por la Contraloría Distrital para solicitar la información de  los contratos asociados a las metas establecidas en el proyecto de inversión No. 83.</t>
  </si>
  <si>
    <t>Generar un reporte mensual en el cual se relacionen los contratos suscritos y su asociación a cada una de las metas por proyecto de inversión.</t>
  </si>
  <si>
    <t>Número de reportes generados</t>
  </si>
  <si>
    <t xml:space="preserve">Número de reportes mensuales generados </t>
  </si>
  <si>
    <t>Se evidenció que se han generado tres (3) reportes.</t>
  </si>
  <si>
    <t>Remite archivo en excel, lo cual permite evidenciar que han generado el informe respectivamente de los meses de agosto y septiembre, denominados: Seguimiento PC Metas Inversión Agosto.xls y Seguimiento PC Metas Inversión Septiembre.xls. Acumula 5 Infomes al año,</t>
  </si>
  <si>
    <t>Remite archivo en excel con corte  en los meses de agosto y septiembre. Asi mismo se cuenta con el archivo consolidado denominado seguimiento plan de  contratacion metas CI dic2019.xls. Acumula 6 Infomes al año.</t>
  </si>
  <si>
    <t>3.1.3.3</t>
  </si>
  <si>
    <t>Hallazgo administrativo, por inconsistencias en la aprobación del anexo modificatorio de la garantía del Contrato 166 de 2018</t>
  </si>
  <si>
    <t>Aprobación incorrecta del anexo modificatorio de una póliza en el contrato 166 de 2018.</t>
  </si>
  <si>
    <t xml:space="preserve">Capacitación Interna en la Dirección de Gestión Contractual sobre aprobación de garantías que permitan amparar el cumplimiento del contrato. </t>
  </si>
  <si>
    <t>Capacitaciones efectuadas</t>
  </si>
  <si>
    <t xml:space="preserve">Capacitaciones realizadas </t>
  </si>
  <si>
    <t xml:space="preserve">Se evidenció que se realizó una capacitación el 13/06/2019 en la DGC. </t>
  </si>
  <si>
    <t xml:space="preserve">La Acción finaliza en abril del año 2020. Teniendo en cuenta ese término la segunda capacitación programada se realizará antes de la fecha de vencimiento de la acción. </t>
  </si>
  <si>
    <t>La accion fue cumplida el 10 de enero de 2020, mediante presentación interna y validacion con listado de asistencia</t>
  </si>
  <si>
    <t xml:space="preserve">Dirección de Gestión Contractual </t>
  </si>
  <si>
    <t>3.2.2.3</t>
  </si>
  <si>
    <t>Hallazgo administrativo, por no contar con el documento de cronograma y costos en los planes de gestión social.</t>
  </si>
  <si>
    <t>Ausencia de un cronograma y un plan de costos para la implementación del Plan de Gestión Social</t>
  </si>
  <si>
    <t xml:space="preserve">Elaborar el cronograma de ejecución del Plan de Gestión Social </t>
  </si>
  <si>
    <t>Cronograma elaborado</t>
  </si>
  <si>
    <t>Actividad en proceso. No se reportó avance ni soportes.</t>
  </si>
  <si>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</si>
  <si>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 xml:space="preserve">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
</t>
  </si>
  <si>
    <t>De acuerdo con los soportes aportados por la ERU mediante radicados 20204200048641 y 20204200049321 la Contraloría de Bogotá da como Cumplida Efectiva la acción realizada en el Informe final de la Auditoría de Desempeño Código 72 PAD 2020.</t>
  </si>
  <si>
    <t xml:space="preserve">Oficina de Gestión Social </t>
  </si>
  <si>
    <t xml:space="preserve">Elaborar el plan de costos del Plan de Gestión Social </t>
  </si>
  <si>
    <t>Plan de costos elaborado</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</si>
  <si>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</si>
  <si>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3.2.1.1</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</si>
  <si>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t>
  </si>
  <si>
    <t xml:space="preserve">El contrato suscrito no contemplaba la opción de liquidación </t>
  </si>
  <si>
    <t>Instruir a las fiduciarias para que en los informes mensuales de los patrimonios autónomos que administran se incluya el estado y gestión de las cuentas por cobrar pendientes de legalizar.</t>
  </si>
  <si>
    <t>Instrucciones Fiduciarias</t>
  </si>
  <si>
    <t>Instrucciones Fiduciarias remitidas / Fiduciarias existentes</t>
  </si>
  <si>
    <t>N.A.</t>
  </si>
  <si>
    <t>EN PROCESO
EN TERMINOS</t>
  </si>
  <si>
    <r>
      <t xml:space="preserve">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t>
    </r>
    <r>
      <rPr>
        <b/>
        <sz val="11"/>
        <rFont val="Arial"/>
        <family val="2"/>
      </rPr>
      <t>No se han reportado soportes de avance por parte de las Fiduciarias.</t>
    </r>
  </si>
  <si>
    <t>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
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t>
  </si>
  <si>
    <t>Subgerencia de Gestion Inmobiliaria</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</si>
  <si>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t>
  </si>
  <si>
    <t>Incluir en el formato de cierre financiero y liquidación de contratos, una casilla en la que se certifique que previo a la liquidación que se verificó el estado de cuentas por cobrar pendientes de legalizar.</t>
  </si>
  <si>
    <t>Formato Cierre Financiero</t>
  </si>
  <si>
    <t>Formato de Cierre Financiero y Liquidación de Contratos actualizado</t>
  </si>
  <si>
    <t>Se incluye en el formato de liquidacion de contratos una casilla con una nota que certifica que se verificó el estado de cuentas por cobrar pendientes por legalizar, la cual puede ser consultado en MIPG</t>
  </si>
  <si>
    <t xml:space="preserve">Incluir en la clausula de liquidación de los contratos de derecho privado, el procedimiento y la autorización por parte del contratista para que el contratante pueda liquidar unilateralmente. </t>
  </si>
  <si>
    <t>Minuta Contratos de Derecho Privado</t>
  </si>
  <si>
    <t xml:space="preserve">Contratos de derecho privado con nueva clausula de liquidación incluida / contratos de derecho privado suscritos  </t>
  </si>
  <si>
    <t>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t>
  </si>
  <si>
    <t>Subgerencia de Gestion Inmobiliaria
Direccion de Gestion Contractual</t>
  </si>
  <si>
    <t>4.1.1</t>
  </si>
  <si>
    <t>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t>
  </si>
  <si>
    <t xml:space="preserve">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</si>
  <si>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</si>
  <si>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 xml:space="preserve">Convenios revisados </t>
  </si>
  <si>
    <t xml:space="preserve">Número de convenios revisados para verificación y actualización normativa /Número de convenios vigentes suscritos con la Secretaría Distrital de Hábitat   </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</si>
  <si>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</si>
  <si>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t>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
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
La accion fue cumplida el 30 de abril de 2020</t>
  </si>
  <si>
    <t>Gerencia de Vivienda
Subgerencia Juridica</t>
  </si>
  <si>
    <t>2020 2020</t>
  </si>
  <si>
    <t>3.1.1</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</si>
  <si>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</si>
  <si>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Ejecución de un proyecto de vivienda de interés prioritario -VIP, que fue planteado desde el año 2012 y a la fecha no ha sido construido,por valor de $ 6.496.603.020 y por la celebración injustificada e indebida de un Convenio de Asociación para tal fin.</t>
  </si>
  <si>
    <t>Realizar la verificación de los requisitos para la suscripción de convenios, conforme a los manuales de contratación vigentes</t>
  </si>
  <si>
    <t xml:space="preserve">Convenios suscritos </t>
  </si>
  <si>
    <t>Número de convenios verificados/Número de convenios suscritos</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</si>
  <si>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</si>
  <si>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</si>
  <si>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</si>
  <si>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</si>
  <si>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</si>
  <si>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La Subgerencia de Planeación y Administración de Proyectos, realizó una propuesta de circular dando cumplimiento a lo establecido en plan de mejoramiento. La circular actualmente está en proceso de aprobación y firmas para posterior socialización.</t>
  </si>
  <si>
    <t>Subgerencia de Planeación y Administración de Proyectos
Dirección de Gestión Contractual</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</si>
  <si>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</si>
  <si>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 xml:space="preserve">Acciones para reactivación de contrato </t>
  </si>
  <si>
    <t xml:space="preserve">Número de acciones cumplidas / Número de acciones propuestas. </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</si>
  <si>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</si>
  <si>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</si>
  <si>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
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4. Concepto Jurídico: Mediante correo electrónico del 24 de diciembre de 2020, se recibió por parte de la Subgerencia Jurídica el documento denominado en el asunto "Opinión Jurídica" suscrito por los abogados Luis Felipe Arrieta y Diana Karina Angarita Castro.</t>
  </si>
  <si>
    <t>Subgerencia de Planeación y Administración de Proyectos
Subgerencia de Gestión inmobiliaria
Subgerencia de Desarrollo Proyectos
Subgerencia Jurídica
Gerencia de Vivienda</t>
  </si>
  <si>
    <t>3.1.2.1</t>
  </si>
  <si>
    <t>Hallazgo Administrativo, por el deterioro que presenta el Parque Zonal la Estación</t>
  </si>
  <si>
    <t xml:space="preserve">
La acción previamente adelanta frente  al hallazgo inicial, fue declarada como cumplida pero inefectiva.</t>
  </si>
  <si>
    <t>Elaborar un documento de diagnóstico de las condiciones  del parque Zonal La Estación, en el que se identifiquen los deterioros y las necesidades de mantenimiento.</t>
  </si>
  <si>
    <t xml:space="preserve">Documento de diagnóstico </t>
  </si>
  <si>
    <t>Diagnóstico de las condiciones del parque zonal La Estación</t>
  </si>
  <si>
    <t>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
RadicadoS 20205000039071 al IDRD y 20205000039081 al DADEP</t>
  </si>
  <si>
    <t xml:space="preserve">Subgerencia de Desarrollo de Proyectos </t>
  </si>
  <si>
    <t xml:space="preserve">Realizar una actividad de limpieza del parque Zonal La Estación conforme las competencias de la Empresa </t>
  </si>
  <si>
    <t>Una (1) Jornada de limpieza</t>
  </si>
  <si>
    <t xml:space="preserve"> 1 jornada de limpieza efectuada</t>
  </si>
  <si>
    <t>Se allega material fotográfico que soporta la intervención realizada al parque.</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</si>
  <si>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</si>
  <si>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</si>
  <si>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</si>
  <si>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</si>
  <si>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</si>
  <si>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</si>
  <si>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Subgerencia de Desarrollo de Proyectos - SPAP (Apoyo)</t>
  </si>
  <si>
    <t>3.1.3.1</t>
  </si>
  <si>
    <t>Hallazgo Administrativo por la omisión en la publicación de documentos precontractuales en la plataforma del SECOP del contrato 045 de 2019.</t>
  </si>
  <si>
    <t>De acuerdo por lo reportado por el Ente de Control, se evidencias falencias en la publicación de documentos precontractuales en la plataforma SECOP</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</si>
  <si>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</si>
  <si>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</si>
  <si>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</si>
  <si>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r>
      <t xml:space="preserve">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
</t>
    </r>
    <r>
      <rPr>
        <b/>
        <sz val="11"/>
        <rFont val="Arial"/>
        <family val="2"/>
      </rPr>
      <t>Se encuentra pendiente la segunda socialización de la circular informativa para cumplir con la meta propuesta en el Plan enviado por Sivicof.</t>
    </r>
  </si>
  <si>
    <t>Dirección de Gestión Contractual</t>
  </si>
  <si>
    <t>3.1.3.2</t>
  </si>
  <si>
    <t>Hallazgo administrativo por fallas en la supervisión del Convenio Interadministrativo 1201 de 2018, en lo relacionado con la Cláusula 17 del mismo</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</si>
  <si>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</si>
  <si>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</si>
  <si>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</si>
  <si>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</si>
  <si>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Gerencia de Proyecto San Juan de Dios</t>
  </si>
  <si>
    <t xml:space="preserve">Comunicación </t>
  </si>
  <si>
    <t>Comunicación elaborada y socializada</t>
  </si>
  <si>
    <t>Hallazgo administrativo por inconsistencias en  el estudio de mercado para la suscripción del contrato de obra 350 de 2019</t>
  </si>
  <si>
    <t>De acuerdo con lo reportado por el Ente de Control , existen inconsistencias en el estudio de mercado realizado para el contrato 350 de 2019 y algunos aspectos no fueron incluidos en los estudios previos, quitando garantía al principio de transparencia y publicidad.</t>
  </si>
  <si>
    <t>Realizar una (1) jornada de orientación sobre elaboración de estudios de mercado</t>
  </si>
  <si>
    <t>Jornada de Orientación</t>
  </si>
  <si>
    <t>Jornada de Orientación realizada/Jornada de Orientación programada</t>
  </si>
  <si>
    <t>Conforme a lo planeado el dia 12 de Noviembre se llevó a cabo una jornada de orientacion sobre especificaciones generales para la elaboracion de estudios de sector y estudios de mercado en los procesos de contratacion publica. Se anexa listado de asistencia y presentación.</t>
  </si>
  <si>
    <t>3.1.3.4</t>
  </si>
  <si>
    <t>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t>
  </si>
  <si>
    <t>De acuerdo con lo reportado por el Ente de Control, existen discrepancias entre las garantías consagradas en los estudios previos y el contrato, inconsistencias en el estudio de mercado y en la publicación de algunos soportes en la plataforma SECOP.</t>
  </si>
  <si>
    <t>Solicitar a los ordenadores del gasto la definición de los flujos de aprobación contractual,  con el fin de incorporar un (1) nuevo revisor previo a la suscripción final en la plataforma SECOP y socializar el nuevo flujo mediante comunicación interna.</t>
  </si>
  <si>
    <t>Flujo de aprobación SECOP</t>
  </si>
  <si>
    <t>Flujo de aprobación actualizado</t>
  </si>
  <si>
    <t xml:space="preserve">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t>
  </si>
  <si>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</si>
  <si>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Circular con protocolo</t>
  </si>
  <si>
    <t>Se realiza borrador del Protocolo de publicación en etapa precontractual - Plataforma SECOP II- Contratos de Prestación de Servicios profesionales y de apoyo a la gestión.
La circular informativa se encuentra en proceso de  elaboración y revisión</t>
  </si>
  <si>
    <r>
      <t xml:space="preserve">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
</t>
    </r>
    <r>
      <rPr>
        <b/>
        <sz val="11"/>
        <rFont val="Arial"/>
        <family val="2"/>
      </rPr>
      <t>Se encuentra pendiente la segunda socialización de la circular informativa para cumplir con la meta propuesta en el Plan enviado por Sivicof.</t>
    </r>
  </si>
  <si>
    <t>Conforme a lo planeado el dia 12 de Noviembre se llevó a cabo una jornada de orientacion sobre especificaciones generales para la elaboracion de estudios de sector y estudios de mercado en los procesos de contratacion publica. Se anexa listado de asistencia</t>
  </si>
  <si>
    <t>Debilidades en la publicación de documentos de ejecución del contrato No. 212 de 2019 FAMOC DEPANEL.</t>
  </si>
  <si>
    <t>Elaborar y socializar una Comunicación Interna con lineamientos sobre ejecución contractual en la plataforma SECOP II  de los contratos a cargo de la Subgerencia de Gestión Corporativa.</t>
  </si>
  <si>
    <t>Comunicación Interna</t>
  </si>
  <si>
    <t>Se encuentra elaborada la propuesta de Comunicación Interna con los lineamientos sobre ejecución contractual en la plataforma SECOP II de los contratos a cargo de la Subgerencia de Gestión Corporativa. Anexo 1 Propuesta de Comunicación Interna</t>
  </si>
  <si>
    <t>Se elaboró y socializó la Comunicación Interna con lineamientos sobre ejecución contractual en la plataforma Secop II  de los contratos a cargo de la Subgerencia de Gestión Corporativa. Anexo soporte evidencia</t>
  </si>
  <si>
    <t>Subgerencia de Gestión Corporativa</t>
  </si>
  <si>
    <t>3.1.3.5</t>
  </si>
  <si>
    <t xml:space="preserve">Hallazgo administrativo por la publicación extemporánea en el SECOP de los informes presentados por el contratista relacionados con la ejecución del contrato 203 de 2019.  </t>
  </si>
  <si>
    <t>De acuerdo con lo reportado por el Ente de Control, existen inconsistencias en la publicación de los informes mensuales de ejecución del contratista en la plataforma SECOP</t>
  </si>
  <si>
    <t xml:space="preserve">Realizar y socializar una (1) comunicación interna sobre los parámetros que deben seguir los supervisores de contratos cuando se requiera publicar documentos o soportes en la plataforma SECOP </t>
  </si>
  <si>
    <t>Comunicación realizada y socializada</t>
  </si>
  <si>
    <t>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t>
  </si>
  <si>
    <t>Mediante radicado interno N° I2020000044 de fecha 18 de diciembre se socializó a los supervisores  algunas situaciones de mejora  en el ejercicio de la supervision de los contratos relacionado con la publiacacion en el SECOP</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</si>
  <si>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</si>
  <si>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De acuerdo con lo reportado por el Ente de Control, existen diferencias en los valores
registrados en SIVICOF, el SEGPLAN y en los documentos y formatos electrónicos entregados por la ERU como soporte a la ejecución presupuestal de las metas.</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</si>
  <si>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</si>
  <si>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</si>
  <si>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</si>
  <si>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De acuerdo con lo reportado por el Ente de Control, existen diferencias en los valores
registrados en SIVICOF, el SEGPLAN y en la información entregada por la ERU como soporte a la ejecución presupuestal de las metas.</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</si>
  <si>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</si>
  <si>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</si>
  <si>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</si>
  <si>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 xml:space="preserve">Subgerencia de Planeación y Administración de Proyectos </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</si>
  <si>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</si>
  <si>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</si>
  <si>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</si>
  <si>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Incluir dentro de la estructuración financiera del nuevo proceso de contratación, la recuperación de la totalidad del capital invertido en el proyecto de mobiliario urbano para el desarrollo temporal de la manzana 22.</t>
  </si>
  <si>
    <t>Plan de Acción definido y ejecutado</t>
  </si>
  <si>
    <t>Actividades Ejecutadas /
Actividades Programadas</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</si>
  <si>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</si>
  <si>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 xml:space="preserve">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t>
  </si>
  <si>
    <t>Subgerencia de Gestión Inmobiliaria</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</si>
  <si>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</si>
  <si>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</si>
  <si>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</si>
  <si>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</si>
  <si>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</si>
  <si>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Actualización procedimiento</t>
  </si>
  <si>
    <t>Procedimiento actualizado y socializado</t>
  </si>
  <si>
    <t>Se elabora cronograma para proceder con la revisión y actualización del procedimiento PD23.</t>
  </si>
  <si>
    <t>Dirección de predios - SPAP (Apoyo)</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</si>
  <si>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</si>
  <si>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</si>
  <si>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</si>
  <si>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Oficina de Gestión Social - SPAP (Apoyo)</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</si>
  <si>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</si>
  <si>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</si>
  <si>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</si>
  <si>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Actualizar y socializar el procedimiento PD-03 Diseño, actualización y seguimiento de indicadores, incluyendo recomendaciones para su diseño y reporte.</t>
  </si>
  <si>
    <t>3.3.2.1</t>
  </si>
  <si>
    <t>Desconocimiento en la elaboración de los formatos 2276 y 1001, donde no se tuvo en cuenta los requerimientos técnicos establecidos por la DIAN.</t>
  </si>
  <si>
    <t>Capacitación</t>
  </si>
  <si>
    <t xml:space="preserve">Capacitación realizada </t>
  </si>
  <si>
    <t>En proceso, antes de programar la capacitación se deben revisar las normas actualizadas emitidas por la DIAN en los meses de noviembre y diciembre de 2020.</t>
  </si>
  <si>
    <t>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t>
  </si>
  <si>
    <t xml:space="preserve">Las inversiones realizadas para el desarrollo del proyecto de vivienda La Colmena y la no entrega de las 131 VIP, después de 42 meses de construidas y listas para entrega </t>
  </si>
  <si>
    <t>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t>
  </si>
  <si>
    <t>Número de informes presentados por el Fideicomitente Constructor</t>
  </si>
  <si>
    <t>Número de informes con seguimiento / Número de informes presentados por Fideicomitente Constructor</t>
  </si>
  <si>
    <t>Gerencia de Vivienda</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</si>
  <si>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</si>
  <si>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</si>
  <si>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</si>
  <si>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</si>
  <si>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</si>
  <si>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</si>
  <si>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</si>
  <si>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</si>
  <si>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</si>
  <si>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</si>
  <si>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</si>
  <si>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</si>
  <si>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CORTE DIC 31 DE 2020</t>
  </si>
  <si>
    <t>Se realiza borrador del Protocolo de publicación en etapa precontractual - Plataforma SECOP II.- Contratos de Prestación de Servicios profesionales y de apoyo a la gestión.
La circular informativa se encuentra en proceso de  elaboración y revisión</t>
  </si>
  <si>
    <t>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
Se puede encontrar en la ERUNET en el enlace http://10.115.245.74/sites/default/files/documentos/PD-23_Adquis_suelo_enajen_volunt_expropia_V3.pdf</t>
  </si>
  <si>
    <t>ANÁLISIS SEGUIMIENTO OCI - Marzo 31 de 2021</t>
  </si>
  <si>
    <t>ANÁLISIS SEGUIMIENTO OCI - Diciembre 31 de 2020</t>
  </si>
  <si>
    <t>CUMPLIMIENTO a diciembre 31 de 2020</t>
  </si>
  <si>
    <t>ESTADO a diciembre 31 de 2020</t>
  </si>
  <si>
    <t>CUMPLIMIENTO a marzo 31 de 2021</t>
  </si>
  <si>
    <t>ESTADO a marzo 31 de 2021</t>
  </si>
  <si>
    <t>Comunicar por medio de documento verificable a cada uno de los responsables de la obligación de la cláusula 17 del convenio 1201 sobre la obligatoriedad de la elaboración conjunta y la firma del informe a remitir al juzgado 41.</t>
  </si>
  <si>
    <t>CUMPLIMIENTO a octubre 30 de 2020</t>
  </si>
  <si>
    <t>ESTADO a octubre 30 de 2020</t>
  </si>
  <si>
    <t>ANÁLISIS SEGUIMIENTO OCI - Octubre 30 de 2020</t>
  </si>
  <si>
    <t>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
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
En el mismo sentido, la Curaduría No 5 manifiesta en el concepto de norma No MP-CU5-0654-20: “…me permito precisar que se aplicaría la exigencia de estacionamientos Privados 1 x 8 viviendas y Visitantes 1 x 18 viviendas.”
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
Actualmente, está en proceso de revisión al interior de la entidad, oficio dirigido a la comunidad con las conclusiones dadas por la curaduría.</t>
  </si>
  <si>
    <t>CORTE MAR 31 DE 2021</t>
  </si>
  <si>
    <t>Durante el periodo marzo 01 a 31 de diciembre de 2020 se suscribieron 2 convenios interadministrativos, sobre los cuales se realizó la verificación de los requisitos previa suscripción, de conformidad a los manuales de contratación vigentes.</t>
  </si>
  <si>
    <t>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
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t>
  </si>
  <si>
    <t>Mediante radicado interno I2021000329 de fecha 1 de febrero de 2021, la Gerencia de Vivienda aporta las evidencias que dan cumplimiento a la acción "Ejecutar mesas de trabajo, reuniones y/o comités fiduciarios, para buscar posibles soluciones que propendan por la reactivación del contrato".
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t>
  </si>
  <si>
    <t>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"Entregar en arrendamiento los predios denominados manzana 10 y 22, así como el mobiliario tipo contenedor ubicado en la  manzana 22 del sector de San Victorino, ubicados entre las calles 9 y 10 y la carrera 11 y la Avenida Caracas".</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</si>
  <si>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</si>
  <si>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t>
  </si>
  <si>
    <t>Hallazgo administrativo y fiscal por valor de $5.987.000 debido al pago de una sanción a la Dirección de Impuestos y Aduanas Nacionales - DIAN.</t>
  </si>
  <si>
    <t>Realizar una capacitación sobre la normatividad tributaria vigente dirigida al equipo de trabajo de la Subgerencia Corporativa.</t>
  </si>
  <si>
    <t>El 24 se febrero de 2021 se realizó capacitación "Comité de Impuestos" en la cual se trataron vario temas como:
* Documento soporte de pago de nómina electrónica.
* Conceptos del documento soporte en operaciones realizadas con no obligados a facturar.
* Sentencia 21239 - 2020 Artículo 107 del Estatuto Tributario entre otros temas.
Se contó con la participación de los equipos de trabajo del proceso de Gestión Financiera, así como nómina y personal que maneja cajas menores.</t>
  </si>
  <si>
    <t>Actualización del procedimiento de Gestión Social en territorio, incluyendo la normatividad vigente aplicable, según el escenario y tipo de intervención, especificando los puntos de control, para realizar el seguimiento a cada componente y escenario.</t>
  </si>
  <si>
    <t>De acuerdo con el cronograma de trabajo de la Oficina de Gestión Social, el proceso de actualización del procedimiento de gestión social en territorio será ajustado y socializado en el mes de mayo de 2021.</t>
  </si>
  <si>
    <t>Se encuentra pendiente la segunda socialización de la circular informativa programada para el segundo semestre de 2021.</t>
  </si>
  <si>
    <t>Presentación ante los despachos judiciales (Juzgado 41 Administrativo de Bogotá y Juzgado 12 Administrativo de Oralidad del Circuito de Bogotá) del Informe de Avance semestral para el periodo Septiembre 2020 a Febrero 2021, que da cuenta de las acciones adelantadas por la Administración Distrital para dar cumplimiento al Convenio 1201 de 2018, en cabeza de la Secretaría Distrital de Salud, la Subred Centro Oriente y la ERU.</t>
  </si>
  <si>
    <t>Comunicación a las partes (Secretaría Distrital de Salud y Subred Centro Oriente) recordando la obligatoriedad de lo estipulado en la cláusula 17 del Convenio 1201 de 2018, de la elaboración conjunta de un informe de avance semestral del proyecto y del trámite ágil y oportuno para la firma del informe a remitir a las autoridades judiciales.</t>
  </si>
  <si>
    <t>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t>
  </si>
  <si>
    <t xml:space="preserve">Para el primer trimestre de 2021 se realizó el diseño de una matriz en Excel que da cuenta del estado de cada uno de los 131 hogares pertenecientes al proyecto “La Colmena”, la cual se remitió al fideicomitente constructor en el mes de enero.
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
Se anexan los informes recibidos por el Fideicomitente Constructor uno del mes de enero, cuatro del mes de febrero y tres del mes de marzo para un total de 8 informes.  
Como evidencia adicional de los 8 informes se remite archivo en Excel, denominado “seguimiento a comercialización” que da cuenta a los compromisos establecidos en las reuniones de seguimiento semanal.
</t>
  </si>
  <si>
    <t>PAD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</si>
</sst>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C0A]d\-mmm\-yy;@"/>
    <numFmt numFmtId="166" formatCode="0.0%"/>
  </numFmts>
  <fonts count="14"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sz val="11"/>
      <color rgb="FFFF0000"/>
      <name val="Arial"/>
      <family val="2"/>
    </font>
    <font>
      <b/>
      <sz val="11"/>
      <color indexed="8"/>
      <name val="Arial Narrow"/>
      <family val="2"/>
    </font>
    <font>
      <b/>
      <sz val="11"/>
      <color indexed="8"/>
      <name val="Calibri"/>
      <family val="2"/>
      <scheme val="minor"/>
    </font>
    <font>
      <b/>
      <sz val="12"/>
      <color indexed="8"/>
      <name val="Arial"/>
      <family val="2"/>
    </font>
    <font>
      <b/>
      <sz val="12"/>
      <color theme="1"/>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s>
  <borders count="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6" fillId="2" borderId="2" xfId="1"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justify" vertical="center" wrapText="1"/>
      <protection locked="0"/>
    </xf>
    <xf numFmtId="9" fontId="5"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5" fontId="5" fillId="3" borderId="2"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5" fontId="5" fillId="4" borderId="2" xfId="0" applyNumberFormat="1" applyFont="1" applyFill="1" applyBorder="1" applyAlignment="1" applyProtection="1">
      <alignment horizontal="center" vertical="center" wrapText="1"/>
      <protection locked="0"/>
    </xf>
    <xf numFmtId="9" fontId="5" fillId="4" borderId="2" xfId="1" applyFont="1" applyFill="1" applyBorder="1" applyAlignment="1">
      <alignmen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5" fontId="5" fillId="5" borderId="2" xfId="0" applyNumberFormat="1" applyFont="1" applyFill="1" applyBorder="1" applyAlignment="1" applyProtection="1">
      <alignment horizontal="center" vertical="center" wrapText="1"/>
      <protection locked="0"/>
    </xf>
    <xf numFmtId="9" fontId="3" fillId="0" borderId="0" xfId="1" applyFont="1" applyBorder="1" applyAlignment="1">
      <alignment horizontal="center"/>
    </xf>
    <xf numFmtId="9" fontId="9" fillId="0" borderId="0" xfId="1" applyFont="1" applyBorder="1" applyAlignment="1">
      <alignment horizontal="center"/>
    </xf>
    <xf numFmtId="0" fontId="0" fillId="0" borderId="0" xfId="0" applyAlignment="1">
      <alignment horizontal="right"/>
    </xf>
    <xf numFmtId="0" fontId="10" fillId="0" borderId="0" xfId="0" applyFont="1" applyAlignment="1">
      <alignment horizontal="right"/>
    </xf>
    <xf numFmtId="0" fontId="0" fillId="0" borderId="0" xfId="0" pivotButton="1"/>
    <xf numFmtId="0" fontId="0" fillId="0" borderId="0" xfId="0" pivotButton="1" applyAlignment="1">
      <alignment horizontal="right"/>
    </xf>
    <xf numFmtId="0" fontId="2" fillId="0" borderId="0" xfId="0" applyFont="1" applyAlignment="1">
      <alignment horizontal="center"/>
    </xf>
    <xf numFmtId="0" fontId="11" fillId="0" borderId="2" xfId="0" applyFont="1" applyBorder="1" applyAlignment="1">
      <alignment horizontal="center" vertical="center"/>
    </xf>
    <xf numFmtId="0" fontId="12"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justify" vertical="center" wrapText="1"/>
      <protection locked="0"/>
    </xf>
    <xf numFmtId="166" fontId="3" fillId="0" borderId="0" xfId="1" applyNumberFormat="1" applyFont="1" applyBorder="1" applyAlignment="1">
      <alignment horizontal="center"/>
    </xf>
    <xf numFmtId="0" fontId="12"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1" fillId="0" borderId="6" xfId="0" applyFont="1" applyBorder="1" applyAlignment="1">
      <alignment horizontal="center" vertical="center"/>
    </xf>
    <xf numFmtId="0" fontId="11" fillId="0" borderId="2" xfId="0" applyFont="1" applyBorder="1" applyAlignment="1">
      <alignment horizontal="left" vertical="center"/>
    </xf>
    <xf numFmtId="0" fontId="0" fillId="0" borderId="0" xfId="0" applyNumberFormat="1"/>
    <xf numFmtId="0" fontId="2" fillId="0" borderId="0" xfId="0" applyFont="1" applyAlignment="1">
      <alignment horizontal="center"/>
    </xf>
    <xf numFmtId="0" fontId="5" fillId="0" borderId="0" xfId="0" applyFont="1" applyAlignment="1">
      <alignment vertical="center" wrapText="1"/>
    </xf>
    <xf numFmtId="9" fontId="5" fillId="3" borderId="4" xfId="1" applyFont="1" applyFill="1" applyBorder="1" applyAlignment="1">
      <alignment horizontal="justify" vertical="center" wrapText="1"/>
    </xf>
    <xf numFmtId="9" fontId="5" fillId="3" borderId="6" xfId="1" applyFont="1" applyFill="1" applyBorder="1" applyAlignment="1">
      <alignment horizontal="justify" vertical="center" wrapText="1"/>
    </xf>
    <xf numFmtId="164" fontId="5" fillId="3" borderId="4" xfId="0" applyNumberFormat="1" applyFont="1" applyFill="1" applyBorder="1" applyAlignment="1">
      <alignment horizontal="left" vertical="center" wrapText="1"/>
    </xf>
    <xf numFmtId="164" fontId="5" fillId="3" borderId="6" xfId="0" applyNumberFormat="1" applyFont="1" applyFill="1" applyBorder="1" applyAlignment="1">
      <alignment horizontal="left" vertical="center" wrapText="1"/>
    </xf>
    <xf numFmtId="0" fontId="2" fillId="0" borderId="0" xfId="0" applyFont="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313.506960995372" createdVersion="6" refreshedVersion="6" minRefreshableVersion="3" recordCount="36" xr:uid="{AA7699D3-ACEA-480B-9EF7-2093318E13A4}">
  <cacheSource type="worksheet">
    <worksheetSource ref="A3:AK39" sheet="seguim"/>
  </cacheSource>
  <cacheFields count="37">
    <cacheField name="No" numFmtId="0">
      <sharedItems containsSemiMixedTypes="0" containsString="0" containsNumber="1" containsInteger="1" minValue="1" maxValue="36"/>
    </cacheField>
    <cacheField name="CÓDIGO DE LA ENTIDAD" numFmtId="0">
      <sharedItems containsSemiMixedTypes="0" containsString="0" containsNumber="1" containsInteger="1" minValue="263" maxValue="263"/>
    </cacheField>
    <cacheField name="VIGENCIA PAD AUDITORIA o VISITA" numFmtId="0">
      <sharedItems count="3">
        <s v="2017 2017"/>
        <s v="2019 2019"/>
        <s v="2020 2020"/>
      </sharedItems>
    </cacheField>
    <cacheField name="CODIGO AUDITORIA SEGÚN PAD DE LA VIGENCIA" numFmtId="0">
      <sharedItems containsSemiMixedTypes="0" containsString="0" containsNumber="1" containsInteger="1" minValue="20" maxValue="501" count="6">
        <n v="50"/>
        <n v="20"/>
        <n v="29"/>
        <n v="501"/>
        <n v="65"/>
        <n v="249"/>
      </sharedItems>
    </cacheField>
    <cacheField name="No. HALLAZGO o Numeral del Informe de la Auditoría o Visita" numFmtId="0">
      <sharedItems count="19">
        <s v="2.2.1.2.1"/>
        <s v="3.1.1.1"/>
        <s v="3.1.1.2"/>
        <s v="3.1.3.3"/>
        <s v="3.2.2.3"/>
        <s v="3.2.1.1"/>
        <s v="4.1.1"/>
        <s v="3.1.1"/>
        <s v="3.1.2.1"/>
        <s v="3.1.3.1"/>
        <s v="3.1.3.2"/>
        <s v="3.1.3.4"/>
        <s v="3.1.3.5"/>
        <s v="3.2.1.2"/>
        <s v="3.2.1.3"/>
        <s v="3.2.1.4"/>
        <s v="3.2.1.5"/>
        <s v="3.2.1.6"/>
        <s v="3.3.2.1"/>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9">
      <sharedItems containsBlank="1" longText="1"/>
    </cacheField>
    <cacheField name="CUMPLIMIENTO a Junio 30 de 2019" numFmtId="9">
      <sharedItems containsMixedTypes="1" containsNumber="1" minValue="0" maxValue="0.5"/>
    </cacheField>
    <cacheField name="ANÁLISIS SEGUIMIENTO OCI -Septiembre 30 de 2019" numFmtId="9">
      <sharedItems containsBlank="1" longText="1"/>
    </cacheField>
    <cacheField name="CUMPLIMIENTO a Septiembre 30 de 2019" numFmtId="9">
      <sharedItems containsMixedTypes="1" containsNumber="1" minValue="0" maxValue="1"/>
    </cacheField>
    <cacheField name="ANÁLISIS SEGUIMIENTO OCI -Diciembre 30 de 2019" numFmtId="9">
      <sharedItems containsBlank="1" longText="1"/>
    </cacheField>
    <cacheField name="CUMPLIMIENTO a dicimembre 30 de 2019" numFmtId="9">
      <sharedItems containsMixedTypes="1" containsNumber="1" minValue="0" maxValue="1"/>
    </cacheField>
    <cacheField name="ESTADO_x000a_Diciembre 30 de 2019" numFmtId="0">
      <sharedItems/>
    </cacheField>
    <cacheField name="ANÁLISIS SEGUIMIENTO OCI - Mayo 15 de 2020" numFmtId="0">
      <sharedItems containsBlank="1" longText="1"/>
    </cacheField>
    <cacheField name="CUMPLIMIENTO a mayo 15 de 2020" numFmtId="9">
      <sharedItems containsMixedTypes="1" containsNumber="1" containsInteger="1" minValue="0" maxValue="1"/>
    </cacheField>
    <cacheField name="ESTADO a mayo 15 de 2020" numFmtId="0">
      <sharedItems/>
    </cacheField>
    <cacheField name="ANÁLISIS SEGUIMIENTO OCI - Julio 15 de 2020" numFmtId="0">
      <sharedItems containsBlank="1" longText="1"/>
    </cacheField>
    <cacheField name="CUMPLIMIENTO a julio 15 de 2020" numFmtId="9">
      <sharedItems containsMixedTypes="1" containsNumber="1" containsInteger="1" minValue="0" maxValue="1"/>
    </cacheField>
    <cacheField name="ESTADO a julio 15 de 2020" numFmtId="0">
      <sharedItems/>
    </cacheField>
    <cacheField name="ANÁLISIS SEGUIMIENTO OCI - Octubre 30 de 2020" numFmtId="0">
      <sharedItems containsBlank="1" longText="1"/>
    </cacheField>
    <cacheField name="CUMPLIMIENTO a octubre 30 de 2020" numFmtId="9">
      <sharedItems containsSemiMixedTypes="0" containsString="0" containsNumber="1" minValue="0" maxValue="1"/>
    </cacheField>
    <cacheField name="ESTADO a octubre 30 de 2020" numFmtId="0">
      <sharedItems count="3">
        <s v="AVERIGUACION PRELIMINAR"/>
        <s v="CUMPLIDA"/>
        <s v="EN PROCESO_x000a_EN TERMINOS"/>
      </sharedItems>
    </cacheField>
    <cacheField name="ANÁLISIS SEGUIMIENTO OCI - Diciembre 31 de 2020" numFmtId="0">
      <sharedItems containsBlank="1" longText="1"/>
    </cacheField>
    <cacheField name="CUMPLIMIENTO a diciembre 31 de 2020" numFmtId="9">
      <sharedItems containsSemiMixedTypes="0" containsString="0" containsNumber="1" minValue="0" maxValue="1"/>
    </cacheField>
    <cacheField name="ESTADO a diciembre 31 de 2020" numFmtId="0">
      <sharedItems/>
    </cacheField>
    <cacheField name="ANÁLISIS SEGUIMIENTO OCI - Marzo 31 de 2021" numFmtId="0">
      <sharedItems containsBlank="1" longText="1"/>
    </cacheField>
    <cacheField name="CUMPLIMIENTO a marzo 31 de 2021" numFmtId="9">
      <sharedItems containsSemiMixedTypes="0" containsString="0" containsNumber="1" minValue="0" maxValue="1"/>
    </cacheField>
    <cacheField name="ESTADO a marzo 31 de 2021" numFmtId="0">
      <sharedItems count="3">
        <s v="AVERIGUACION PRELIMINAR"/>
        <s v="CUMPLIDA"/>
        <s v="EN PROCESO_x000a_EN TERMINOS"/>
      </sharedItems>
    </cacheField>
    <cacheField name="FECHA DE INICIO" numFmtId="165">
      <sharedItems containsSemiMixedTypes="0" containsNonDate="0" containsDate="1" containsString="0" minDate="2017-08-11T00:00:00" maxDate="2020-12-18T00:00:00"/>
    </cacheField>
    <cacheField name="FECHA DE MODIFICACION" numFmtId="165">
      <sharedItems containsNonDate="0" containsDate="1" containsString="0" containsBlank="1" minDate="2020-10-26T00:00:00" maxDate="2020-10-27T00:00:00"/>
    </cacheField>
    <cacheField name="FECHA DE TERMINACIÓN" numFmtId="165">
      <sharedItems containsSemiMixedTypes="0" containsNonDate="0" containsDate="1" containsString="0" minDate="2018-07-25T00:00:00" maxDate="2021-12-17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n v="1"/>
    <n v="263"/>
    <x v="0"/>
    <x v="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s v="INCUMPLIDA"/>
    <s v="Sin reporte de avance"/>
    <n v="0"/>
    <s v="INCUMPLIDA"/>
    <s v="Sin reporte de avance"/>
    <n v="0"/>
    <x v="0"/>
    <s v="Sin reporte de avance"/>
    <n v="0"/>
    <s v="AVERIGUACION PRELIMINAR"/>
    <s v="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_x000a__x000a_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_x000a__x0009__x000a_En el mismo sentido, la Curaduría No 5 manifiesta en el concepto de norma No MP-CU5-0654-20: “…me permito precisar que se aplicaría la exigencia de estacionamientos Privados 1 x 8 viviendas y Visitantes 1 x 18 viviendas.”_x000a__x000a_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_x000a__x000a_Actualmente, está en proceso de revisión al interior de la entidad, oficio dirigido a la comunidad con las conclusiones dadas por la curaduría."/>
    <n v="0"/>
    <x v="0"/>
    <d v="2017-08-11T00:00:00"/>
    <m/>
    <d v="2018-07-25T00:00:00"/>
    <s v="Subgerencia de Desarrollo de Proyectos"/>
  </r>
  <r>
    <n v="2"/>
    <n v="263"/>
    <x v="0"/>
    <x v="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m/>
    <n v="0"/>
    <m/>
    <n v="0"/>
    <s v="INCUMPLIDA"/>
    <m/>
    <n v="0"/>
    <s v="INCUMPLIDA"/>
    <s v="Sin reporte de avance"/>
    <n v="0"/>
    <s v="INCUMPLIDA"/>
    <s v="Sin reporte de avance"/>
    <n v="0"/>
    <x v="0"/>
    <s v="Sin reporte de avance"/>
    <n v="0"/>
    <s v="AVERIGUACION PRELIMINAR"/>
    <m/>
    <n v="0"/>
    <x v="0"/>
    <d v="2017-08-11T00:00:00"/>
    <m/>
    <d v="2018-07-25T00:00:00"/>
    <s v="Subgerencia de Desarrollo de Proyectos"/>
  </r>
  <r>
    <n v="3"/>
    <n v="263"/>
    <x v="1"/>
    <x v="1"/>
    <x v="1"/>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s v="La Acción finaliza en el año  2020"/>
    <n v="0"/>
    <s v="La Acción finaliza en febrero de  2020, por tal razón mediante comunicación 20201200003713 de fecha 27/01/2020 indica que a la fecha no se han registrado acciones en este hallazgo."/>
    <n v="0"/>
    <s v="EN PROCESO_x000a_EN TERMINOS"/>
    <s v="La accion fue cumplida el 14 de febrero de 2020. La comunicación de la acción fue radicada el 8 de mayo de 2020 mediante comunicacion 20201200017923"/>
    <n v="1"/>
    <s v="CUMPLIDA"/>
    <m/>
    <n v="1"/>
    <s v="CUMPLIDA"/>
    <m/>
    <n v="1"/>
    <x v="1"/>
    <m/>
    <n v="1"/>
    <s v="CUMPLIDA"/>
    <m/>
    <n v="1"/>
    <x v="1"/>
    <d v="2020-01-15T00:00:00"/>
    <m/>
    <d v="2020-02-28T00:00:00"/>
    <s v="Subgerencia de Planeación y Administración de Proyectos"/>
  </r>
  <r>
    <n v="4"/>
    <n v="263"/>
    <x v="1"/>
    <x v="1"/>
    <x v="2"/>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0.33"/>
    <s v="Remite archivo en excel, lo cual permite evidenciar que han generado el informe respectivamente de los meses de agosto y septiembre, denominados: Seguimiento PC Metas Inversión Agosto.xls y Seguimiento PC Metas Inversión Septiembre.xls. Acumula 5 Infomes al año,"/>
    <n v="0.66"/>
    <s v="Remite archivo en excel con corte  en los meses de agosto y septiembre. Asi mismo se cuenta con el archivo consolidado denominado seguimiento plan de  contratacion metas CI dic2019.xls. Acumula 6 Infomes al año."/>
    <n v="1"/>
    <s v="CUMPLIDA"/>
    <m/>
    <n v="1"/>
    <s v="CUMPLIDA"/>
    <m/>
    <n v="1"/>
    <s v="CUMPLIDA"/>
    <m/>
    <n v="1"/>
    <x v="1"/>
    <m/>
    <n v="1"/>
    <s v="CUMPLIDA"/>
    <m/>
    <n v="1"/>
    <x v="1"/>
    <d v="2019-05-10T00:00:00"/>
    <m/>
    <d v="2020-01-10T00:00:00"/>
    <s v="Subgerencia de Planeación y Administración de Proyectos"/>
  </r>
  <r>
    <n v="5"/>
    <n v="263"/>
    <x v="1"/>
    <x v="1"/>
    <x v="3"/>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0.5"/>
    <s v="La Acción finaliza en abril del año 2020. Teniendo en cuenta ese término la segunda capacitación programada se realizará antes de la fecha de vencimiento de la acción. "/>
    <n v="0.5"/>
    <s v="La Acción finaliza en abril del año 2020. Teniendo en cuenta ese término la segunda capacitación programada se realizará antes de la fecha de vencimiento de la acción. "/>
    <n v="0.5"/>
    <s v="EN PROCESO_x000a_EN TERMINOS"/>
    <s v="La accion fue cumplida el 10 de enero de 2020, mediante presentación interna y validacion con listado de asistencia"/>
    <n v="1"/>
    <s v="CUMPLIDA"/>
    <m/>
    <n v="1"/>
    <s v="CUMPLIDA"/>
    <m/>
    <n v="1"/>
    <x v="1"/>
    <m/>
    <n v="1"/>
    <s v="CUMPLIDA"/>
    <m/>
    <n v="1"/>
    <x v="1"/>
    <d v="2019-04-25T00:00:00"/>
    <m/>
    <d v="2020-04-24T00:00:00"/>
    <s v="Dirección de Gestión Contractual "/>
  </r>
  <r>
    <n v="6"/>
    <n v="263"/>
    <x v="1"/>
    <x v="1"/>
    <x v="4"/>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x v="1"/>
    <s v="De acuerdo con los soportes aportados por la ERU mediante radicados 20204200048641 y 20204200049321 la Contraloría de Bogotá da como Cumplida Efectiva la acción realizada en el Informe final de la Auditoría de Desempeño Código 72 PAD 2020."/>
    <n v="1"/>
    <s v="CUMPLIDA"/>
    <m/>
    <n v="1"/>
    <x v="1"/>
    <d v="2019-06-01T00:00:00"/>
    <m/>
    <d v="2019-10-30T00:00:00"/>
    <s v="Oficina de Gestión Social "/>
  </r>
  <r>
    <n v="7"/>
    <n v="263"/>
    <x v="1"/>
    <x v="1"/>
    <x v="4"/>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x v="1"/>
    <s v="De acuerdo con los soportes aportados por la ERU mediante radicados 20204200048641 y 20204200049321 la Contraloría de Bogotá da como Cumplida Efectiva la acción realizada en el Informe final de la Auditoría de Desempeño Código 72 PAD 2020."/>
    <n v="1"/>
    <s v="CUMPLIDA"/>
    <m/>
    <n v="1"/>
    <x v="1"/>
    <d v="2019-06-01T00:00:00"/>
    <m/>
    <d v="2019-10-30T00:00:00"/>
    <s v="Oficina de Gestión Social "/>
  </r>
  <r>
    <n v="8"/>
    <n v="263"/>
    <x v="1"/>
    <x v="2"/>
    <x v="5"/>
    <n v="1"/>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struir a las fiduciarias para que en los informes mensuales de los patrimonios autónomos que administran se incluya el estado y gestión de las cuentas por cobrar pendientes de legalizar."/>
    <s v="Instrucciones Fiduciarias"/>
    <s v="Instrucciones Fiduciarias remitidas / Fiduciarias existentes"/>
    <s v="N.A."/>
    <s v="N.A."/>
    <s v="N.A."/>
    <s v="N.A."/>
    <s v="N.A."/>
    <s v="N.A."/>
    <s v="EN PROCESO_x000a_EN TERMINOS"/>
    <s v="Sin reporte de avance"/>
    <s v="N.A."/>
    <s v="EN PROCESO_x000a__x000a_EN TERMINOS"/>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No se han reportado soportes de avance por parte de las Fiduciarias."/>
    <n v="0"/>
    <s v="INCUMPLIDA"/>
    <s v="Mediante Junta de Fideicomisos para Alianza Fiduciaria y Comités fiduciarios para el caso de Fiduciaria Colpatria, como consta en actas, se instruyó a las Fiduciarias a incluir dentro de sus informes mensuales el estado y gestión de las cuentas por cobrar pendientes de legalizar. Esta solicitud se realizó en las primeras reuniones convocadas para la vigencia 2020_x000a__x000a_A partir del siguiente mes las fiduciarias reportaron las cuentas por cobrar. Como evidencia se remite una muestra que incluye los reportes correspondientes a los meses de Abril, Junio y Octubre así como los correos que evidencian que la información fue recibida desde las fiduciarias."/>
    <n v="1"/>
    <x v="1"/>
    <m/>
    <n v="1"/>
    <s v="CUMPLIDA"/>
    <m/>
    <n v="1"/>
    <x v="1"/>
    <d v="2019-11-19T00:00:00"/>
    <m/>
    <d v="2020-05-18T00:00:00"/>
    <s v="Subgerencia de Gestion Inmobiliaria"/>
  </r>
  <r>
    <n v="9"/>
    <n v="263"/>
    <x v="1"/>
    <x v="2"/>
    <x v="5"/>
    <n v="2"/>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el formato de cierre financiero y liquidación de contratos, una casilla en la que se certifique que previo a la liquidación que se verificó el estado de cuentas por cobrar pendientes de legalizar."/>
    <s v="Formato Cierre Financiero"/>
    <s v="Formato de Cierre Financiero y Liquidación de Contratos actualizado"/>
    <s v="N.A."/>
    <s v="N.A."/>
    <s v="N.A."/>
    <s v="N.A."/>
    <s v="N.A."/>
    <s v="N.A."/>
    <s v="EN PROCESO_x000a_EN TERMINOS"/>
    <s v="Se incluye en el formato de liquidacion de contratos una casilla con una nota que certifica que se verificó el estado de cuentas por cobrar pendientes por legalizar, la cual puede ser consultado en MIPG"/>
    <n v="1"/>
    <s v="CUMPLIDA"/>
    <m/>
    <n v="1"/>
    <s v="CUMPLIDA"/>
    <m/>
    <n v="1"/>
    <x v="1"/>
    <m/>
    <n v="1"/>
    <s v="CUMPLIDA"/>
    <m/>
    <n v="1"/>
    <x v="1"/>
    <d v="2019-11-19T00:00:00"/>
    <m/>
    <d v="2020-05-18T00:00:00"/>
    <s v="Dirección de Gestión Contractual "/>
  </r>
  <r>
    <n v="10"/>
    <n v="263"/>
    <x v="1"/>
    <x v="2"/>
    <x v="5"/>
    <n v="3"/>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
    <s v="El contrato suscrito no contemplaba la opción de liquidación "/>
    <s v="Incluir en la clausula de liquidación de los contratos de derecho privado, el procedimiento y la autorización por parte del contratista para que el contratante pueda liquidar unilateralmente. "/>
    <s v="Minuta Contratos de Derecho Privado"/>
    <s v="Contratos de derecho privado con nueva clausula de liquidación incluida / contratos de derecho privado suscritos  "/>
    <s v="N.A."/>
    <s v="N.A."/>
    <s v="N.A."/>
    <s v="N.A."/>
    <s v="N.A."/>
    <s v="N.A."/>
    <s v="EN PROCESO_x000a_EN TERMINOS"/>
    <s v="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
    <n v="1"/>
    <s v="CUMPLIDA"/>
    <m/>
    <n v="1"/>
    <s v="CUMPLIDA"/>
    <m/>
    <n v="1"/>
    <x v="1"/>
    <m/>
    <n v="1"/>
    <s v="CUMPLIDA"/>
    <m/>
    <n v="1"/>
    <x v="1"/>
    <d v="2019-11-19T00:00:00"/>
    <m/>
    <d v="2020-05-18T00:00:00"/>
    <s v="Subgerencia de Gestion Inmobiliaria_x000a__x000a_Direccion de Gestion Contractual"/>
  </r>
  <r>
    <n v="11"/>
    <n v="263"/>
    <x v="1"/>
    <x v="2"/>
    <x v="6"/>
    <n v="1"/>
    <s v="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
    <s v="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
    <s v="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
    <s v="Convenios revisados "/>
    <s v="Número de convenios revisados para verificación y actualización normativa /Número de convenios vigentes suscritos con la Secretaría Distrital de Hábitat   "/>
    <s v="N.A."/>
    <s v="N.A."/>
    <s v="N.A."/>
    <s v="N.A."/>
    <s v="Se adelantó la revisión y verificación normativa del Convenio 206 de 2014, encontrando que normativamente se encuentra ajustado a la reglamentación vigente a partir de la expedición de la Ley 1537 de 2012 y sus decretos reglamentarios, en materia de subsidios de vivienda. _x000a_Se revisó adicionalmente el contrato fiduciario de IDIPRON USME II, asi mismo se generó observaciones mediante informes remitidos a la Gerencia General mediante radicados Nos: 20196000041723 de 04/12/2019 y 20206000003573 de 27/01/2020._x000a_"/>
    <n v="0.2"/>
    <s v="EN PROCESO_x000a_EN TERMINOS"/>
    <s v="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_x000a__x000a_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_x000a__x000a_La accion fue cumplida el 30 de abril de 2020"/>
    <n v="1"/>
    <s v="CUMPLIDA"/>
    <m/>
    <n v="1"/>
    <s v="CUMPLIDA"/>
    <m/>
    <n v="1"/>
    <x v="1"/>
    <m/>
    <n v="1"/>
    <s v="CUMPLIDA"/>
    <m/>
    <n v="1"/>
    <x v="1"/>
    <d v="2019-11-19T00:00:00"/>
    <m/>
    <d v="2020-05-18T00:00:00"/>
    <s v="Gerencia de Vivienda_x000a__x000a_Subgerencia Juridica"/>
  </r>
  <r>
    <n v="12"/>
    <n v="263"/>
    <x v="2"/>
    <x v="3"/>
    <x v="7"/>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x v="2"/>
    <s v="Sin reporte de avance"/>
    <n v="0"/>
    <s v="EN PROCESO_x000a_EN TERMINOS"/>
    <s v="Durante el periodo Marzo 01 a 31 de diciembre de 2020 se sucribieron 2 convenios interadministrativos, sobre los cuales se realizó la verificación de los requisitos previa suscripción, de conformidad a los manuales de contratación vigentes"/>
    <n v="1"/>
    <x v="1"/>
    <d v="2020-01-31T00:00:00"/>
    <m/>
    <d v="2021-01-31T00:00:00"/>
    <s v="Dirección de Gestión Contractual "/>
  </r>
  <r>
    <n v="13"/>
    <n v="263"/>
    <x v="2"/>
    <x v="3"/>
    <x v="7"/>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N.A."/>
    <s v="N.A."/>
    <s v="N.A."/>
    <s v="N.A."/>
    <s v="N.A."/>
    <s v="N.A."/>
    <s v="N.A."/>
    <s v="Sin reporte de avance"/>
    <n v="0"/>
    <x v="2"/>
    <s v="La Subgerencia de Planeación y Administración de Proyectos, realizó una propuesta de circular dando cumplimiento a lo establecido en plan de mejoramiento. La circular actualmente está en proceso de aprobación y firmas para posterior socialización."/>
    <n v="0.7"/>
    <s v="EN PROCESO_x000a_EN TERMINOS"/>
    <s v="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_x000a__x000a_Mediante comunicación interna N° I2021000312 de fecha  29 de enero de 2021, la Direccion de Gestion Contractual socializó  las buenas practicas en la ac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 "/>
    <n v="1"/>
    <x v="1"/>
    <d v="2020-01-31T00:00:00"/>
    <d v="2020-10-26T00:00:00"/>
    <d v="2021-01-31T00:00:00"/>
    <s v="Subgerencia de Planeación y Administración de Proyectos_x000a__x000a_Dirección de Gestión Contractual"/>
  </r>
  <r>
    <n v="14"/>
    <n v="263"/>
    <x v="2"/>
    <x v="3"/>
    <x v="7"/>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x v="2"/>
    <s v="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_x000a__x000a_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_x000a__x000a_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_x000a__x000a_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_x000a__x000a_4. Concepto Jurídico: Mediante correo electrónico del 24 de diciembre de 2020, se recibió por parte de la Subgerencia Jurídica el documento denominado en el asunto &quot;Opinión Jurídica&quot; suscrito por los abogados Luis Felipe Arrieta y Diana Karina Angarita Castro."/>
    <n v="0.3"/>
    <s v="EN PROCESO_x000a_EN TERMINOS"/>
    <s v="Mediante radicado interno I2021000329 de fecha 1 de febrero de 2021, la Gerencia de Vivienda aporta las evidencias que dan cumplimiento a la acción &quot;Ejecutar mesas de trabajo, reuniones y/o comités fiduciarios, para buscar posibles soluciones que propendan por la reactivación del contrato&quot;_x000a__x000a_Así mismo, aportó copias de las actas de Comités y Mesas técnicas realizadas, Opinión jurídica sobre el Convenio de Asociación  CGG 144-13 e Informe General de Supervision  IDIPRON Usme 2  remitido a Gerencia General como adjunto al radicado interno  I2021000172 del 20 de enero de 2021."/>
    <n v="1"/>
    <x v="1"/>
    <d v="2020-01-31T00:00:00"/>
    <m/>
    <d v="2021-01-31T00:00:00"/>
    <s v="Subgerencia de Planeación y Administración de Proyectos_x000a__x000a_Subgerencia de Gestión inmobiliaria_x000a__x000a_Subgerencia de Desarrollo Proyectos_x000a__x000a_Subgerencia Jurídica_x000a__x000a_Gerencia de Vivienda"/>
  </r>
  <r>
    <n v="15"/>
    <n v="263"/>
    <x v="2"/>
    <x v="4"/>
    <x v="8"/>
    <n v="1"/>
    <s v="Hallazgo Administrativo, por el deterioro que presenta el Parque Zonal la Estación"/>
    <s v="_x000a_La acción previamente adelanta frente  al hallazgo inicial, fue declarada como cumplida pero inefectiva."/>
    <s v="Elaborar un documento de diagnóstico de las condiciones  del parque Zonal La Estación, en el que se identifiquen los deterioros y las necesidades de mantenimiento."/>
    <s v="Documento de diagnóstico "/>
    <s v="Diagnóstico de las condiciones del parque zonal La Estación"/>
    <s v="N.A."/>
    <s v="N.A."/>
    <s v="N.A."/>
    <s v="N.A."/>
    <s v="N.A."/>
    <s v="N.A."/>
    <s v="N.A."/>
    <s v="N.A."/>
    <s v="N.A."/>
    <s v="N.A."/>
    <s v="N.A."/>
    <s v="N.A."/>
    <s v="N.A."/>
    <s v="Sin reporte de avance"/>
    <n v="0"/>
    <x v="2"/>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m/>
    <n v="1"/>
    <x v="1"/>
    <d v="2020-09-21T00:00:00"/>
    <m/>
    <d v="2020-10-31T00:00:00"/>
    <s v="Subgerencia de Desarrollo de Proyectos "/>
  </r>
  <r>
    <n v="16"/>
    <n v="263"/>
    <x v="2"/>
    <x v="4"/>
    <x v="8"/>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N.A."/>
    <s v="N.A."/>
    <s v="N.A."/>
    <s v="N.A."/>
    <s v="N.A."/>
    <s v="N.A."/>
    <s v="N.A."/>
    <s v="Sin reporte de avance"/>
    <n v="0"/>
    <x v="2"/>
    <s v="Se allega material fotográfico que soporta la intervención realizada al parque."/>
    <n v="1"/>
    <s v="CUMPLIDA"/>
    <m/>
    <n v="1"/>
    <x v="1"/>
    <d v="2020-09-21T00:00:00"/>
    <m/>
    <d v="2021-06-30T00:00:00"/>
    <s v="Subgerencia de Desarrollo de Proyectos "/>
  </r>
  <r>
    <n v="17"/>
    <n v="263"/>
    <x v="2"/>
    <x v="4"/>
    <x v="8"/>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N.A."/>
    <s v="N.A."/>
    <s v="N.A."/>
    <s v="N.A."/>
    <s v="N.A."/>
    <s v="N.A."/>
    <s v="N.A."/>
    <s v="Sin reporte de avance"/>
    <n v="0"/>
    <x v="2"/>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m/>
    <n v="1"/>
    <x v="1"/>
    <d v="2020-09-21T00:00:00"/>
    <m/>
    <d v="2021-06-30T00:00:00"/>
    <s v="Subgerencia de Desarrollo de Proyectos "/>
  </r>
  <r>
    <n v="18"/>
    <n v="263"/>
    <x v="2"/>
    <x v="4"/>
    <x v="8"/>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N.A."/>
    <s v="N.A."/>
    <s v="N.A."/>
    <s v="N.A."/>
    <s v="N.A."/>
    <s v="N.A."/>
    <s v="N.A."/>
    <s v="Sin reporte de avance"/>
    <n v="0"/>
    <x v="2"/>
    <s v="Sin reporte de avance"/>
    <n v="0"/>
    <s v="EN PROCESO_x000a_EN TERMINOS"/>
    <m/>
    <n v="0"/>
    <x v="2"/>
    <d v="2020-09-21T00:00:00"/>
    <m/>
    <d v="2021-06-30T00:00:00"/>
    <s v="Subgerencia de Desarrollo de Proyectos - SPAP (Apoyo)"/>
  </r>
  <r>
    <n v="19"/>
    <n v="263"/>
    <x v="2"/>
    <x v="4"/>
    <x v="9"/>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x v="2"/>
    <s v="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x v="2"/>
    <d v="2020-09-21T00:00:00"/>
    <m/>
    <d v="2021-09-20T00:00:00"/>
    <s v="Dirección de Gestión Contractual"/>
  </r>
  <r>
    <n v="20"/>
    <n v="263"/>
    <x v="2"/>
    <x v="4"/>
    <x v="10"/>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N.A."/>
    <s v="N.A."/>
    <s v="N.A."/>
    <s v="N.A."/>
    <s v="N.A."/>
    <s v="N.A."/>
    <s v="N.A."/>
    <s v="Sin reporte de avance"/>
    <n v="0"/>
    <x v="2"/>
    <s v="Sin reporte de avance"/>
    <n v="0"/>
    <s v="EN PROCESO_x000a_EN TERMINOS"/>
    <s v="Presentación ante los despachos judiciales (Juzgado 41 Administrativo de Bogotá y Juzgado 12 Administrativo de Oralidad del Circuito de Bogotá) del Informe de Avance semestral para el periodo Septiembre 2020 a Febrero 2021, que da cuenta de las acciones adelanadas por la Administración Distrital para dar cumplimiento al Convenio 1201 de 2018, en cabeza de la Secretaría Distrital de Salud, la Subred Centro Oriente y la ERU."/>
    <n v="0.5"/>
    <x v="2"/>
    <d v="2020-09-21T00:00:00"/>
    <m/>
    <d v="2021-09-20T00:00:00"/>
    <s v="Gerencia de Proyecto San Juan de Dios"/>
  </r>
  <r>
    <n v="21"/>
    <n v="263"/>
    <x v="2"/>
    <x v="4"/>
    <x v="10"/>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áusula 17 del convenio 1201 sobre la obligatoriedad de la elaboración conjunta y la firma del informe a remitir al juzgado 41."/>
    <s v="Comunicación "/>
    <s v="Comunicación elaborada y socializada"/>
    <s v="N.A."/>
    <s v="N.A."/>
    <s v="N.A."/>
    <s v="N.A."/>
    <s v="N.A."/>
    <s v="N.A."/>
    <s v="N.A."/>
    <s v="N.A."/>
    <s v="N.A."/>
    <s v="N.A."/>
    <s v="N.A."/>
    <s v="N.A."/>
    <s v="N.A."/>
    <s v="Sin reporte de avance"/>
    <n v="0"/>
    <x v="2"/>
    <s v="Sin reporte de avance"/>
    <n v="0"/>
    <s v="EN PROCESO_x000a_EN TERMINOS"/>
    <s v="Comunicación a las partes (Secretaría Distrital de Salud y Subred Centro Oriente) recordando la obligatoriedad de lo estipulado en la cláusula 17 del Convenio 1201 de 2018, de la elaboracion conjunta de un informe de avance semestral del proyecto y del trámite ágil y oportuno para la firma del informe a remitir a las autoridades juduciales."/>
    <n v="0.5"/>
    <x v="2"/>
    <d v="2020-09-21T00:00:00"/>
    <m/>
    <d v="2021-09-20T00:00:00"/>
    <s v="Gerencia de Proyecto San Juan de Dios"/>
  </r>
  <r>
    <n v="22"/>
    <n v="263"/>
    <x v="2"/>
    <x v="4"/>
    <x v="3"/>
    <n v="1"/>
    <s v="Hallazgo administrativo por inconsistencias en  el estudio de mercado para la suscripción del contrato de obra 350 de 2019"/>
    <s v="De acuerdo con lo reportado por el Ente de Control , existen inconsistencias en el estudio de mercado realizado para el contrato 350 de 2019 y algunos aspectos no fueron incluidos en los estudios previos, quitando garantía al principio de transparencia y publicidad."/>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y presentación."/>
    <n v="1"/>
    <x v="1"/>
    <m/>
    <n v="1"/>
    <s v="CUMPLIDA"/>
    <m/>
    <n v="1"/>
    <x v="1"/>
    <d v="2020-09-21T00:00:00"/>
    <m/>
    <d v="2020-12-31T00:00:00"/>
    <s v="Dirección de Gestión Contractual"/>
  </r>
  <r>
    <n v="23"/>
    <n v="263"/>
    <x v="2"/>
    <x v="4"/>
    <x v="11"/>
    <n v="1"/>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Solicitar a los ordenadores del gasto la definición de los flujos de aprobación contractual,  con el fin de incorporar un (1) nuevo revisor previo a la suscripción final en la plataforma SECOP y socializar el nuevo flujo mediante comunicación interna."/>
    <s v="Flujo de aprobación SECOP"/>
    <s v="Flujo de aprobación actualizado"/>
    <s v="N.A."/>
    <s v="N.A."/>
    <s v="N.A."/>
    <s v="N.A."/>
    <s v="N.A."/>
    <s v="N.A."/>
    <s v="N.A."/>
    <s v="N.A."/>
    <s v="N.A."/>
    <s v="N.A."/>
    <s v="N.A."/>
    <s v="N.A."/>
    <s v="N.A."/>
    <s v="Sin reporte de avance"/>
    <n v="0"/>
    <x v="2"/>
    <s v="Mediante memorando interno N° I2020000046 de fecha 18 de diciembre de 2020 se recordó a los ordenadores de gasto la importancia de incorporar un nuevo usuario validador o revisor adicional en los fllujos de aprobacion previa suscripcion de los tramites contractuales en la plataforma SECOP "/>
    <n v="1"/>
    <s v="CUMPLIDA"/>
    <m/>
    <n v="1"/>
    <x v="1"/>
    <d v="2020-09-21T00:00:00"/>
    <m/>
    <d v="2020-12-31T00:00:00"/>
    <s v="Dirección de Gestión Contractual"/>
  </r>
  <r>
    <n v="24"/>
    <n v="263"/>
    <x v="2"/>
    <x v="4"/>
    <x v="11"/>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x v="2"/>
    <s v="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x v="2"/>
    <d v="2020-09-21T00:00:00"/>
    <m/>
    <d v="2021-09-20T00:00:00"/>
    <s v="Dirección de Gestión Contractual"/>
  </r>
  <r>
    <n v="25"/>
    <n v="263"/>
    <x v="2"/>
    <x v="4"/>
    <x v="11"/>
    <n v="3"/>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Realizar una (1) jornada de orientación sobre elaboración de estudios de mercado"/>
    <s v="Jornada de Orientación"/>
    <s v="Jornada de Orientación realizada/Jornada de Orientación programada"/>
    <s v="N.A."/>
    <s v="N.A."/>
    <s v="N.A."/>
    <s v="N.A."/>
    <s v="N.A."/>
    <s v="N.A."/>
    <s v="N.A."/>
    <s v="N.A."/>
    <s v="N.A."/>
    <s v="N.A."/>
    <s v="N.A."/>
    <s v="N.A."/>
    <s v="N.A."/>
    <s v="Conforme a lo planeado el dia 12 de Noviembre se llevó a cabo una jornada de orientacion sobre especificaciones generales para la elaboracion de estudios de sector y estudios de mercado en los procesos de contratacion publica. Se anexa listado de asistencia"/>
    <n v="1"/>
    <x v="1"/>
    <m/>
    <n v="1"/>
    <s v="CUMPLIDA"/>
    <m/>
    <n v="1"/>
    <x v="1"/>
    <d v="2020-09-21T00:00:00"/>
    <m/>
    <d v="2020-12-31T00:00:00"/>
    <s v="Dirección de Gestión Contractual"/>
  </r>
  <r>
    <n v="26"/>
    <n v="263"/>
    <x v="2"/>
    <x v="4"/>
    <x v="11"/>
    <n v="4"/>
    <s v="Hallazgo administrativo con presunta incidencia disciplinaria por la falta de planeación respecto de las garantías contractuales y fallas en el estudio de mercado para el contrato de aarrendamiento 212 de 2019, así como la no publicación de documentos contractuales en la plataforma del SECOP."/>
    <s v="Debilidades en la publicación de documentos de ejecución del contrato No. 212 de 2019 FAMOC DEPANEL."/>
    <s v="Elaborar y socializar una Comunicación Interna con lineamientos sobre ejecución contractual en la plataforma SECOP II  de los contratos a cargo de la Subgerencia de Gestión Corporativa."/>
    <s v="Comunicación Interna"/>
    <s v="Comunicación elaborada y socializada"/>
    <s v="N.A."/>
    <s v="N.A."/>
    <s v="N.A."/>
    <s v="N.A."/>
    <s v="N.A."/>
    <s v="N.A."/>
    <s v="N.A."/>
    <s v="N.A."/>
    <s v="N.A."/>
    <s v="N.A."/>
    <s v="N.A."/>
    <s v="N.A."/>
    <s v="N.A."/>
    <s v="Se encuentra elaborada la propuesta de Comunicación Interna con los lineamientos sobre ejecución contractual en la plataforma SECOP II de los contratos a cargo de la Subgerencia de Gestión Corporativa. Anexo 1 Propuesta de Comunicación Interna"/>
    <n v="0.5"/>
    <x v="2"/>
    <s v="Se elaboró y socializó la Comunicación Interna con lineamientos sobre ejecución contractual en la plataforma Secop II  de los contratos a cargo de la Subgerencia de Gestión Corporativa. Anexo soporte evidencia"/>
    <n v="1"/>
    <s v="CUMPLIDA"/>
    <m/>
    <n v="1"/>
    <x v="1"/>
    <d v="2020-09-21T00:00:00"/>
    <m/>
    <d v="2020-12-31T00:00:00"/>
    <s v="Subgerencia de Gestión Corporativa"/>
  </r>
  <r>
    <n v="27"/>
    <n v="263"/>
    <x v="2"/>
    <x v="4"/>
    <x v="12"/>
    <n v="1"/>
    <s v="Hallazgo administrativo por la publicación extemporánea en el SECOP de los informes presentados por el contratista relacionados con la ejecución del contrato 203 de 2019.  "/>
    <s v="De acuerdo con lo reportado por el Ente de Control, existen inconsistencias en la publicación de los informes mensuales de ejecución del contratista en la plataforma SECOP"/>
    <s v="Realizar y socializar una (1) comunicación interna sobre los parámetros que deben seguir los supervisores de contratos cuando se requiera publicar documentos o soportes en la plataforma SECOP "/>
    <s v="Comunicación Interna"/>
    <s v="Comunicación realizada y socializada"/>
    <s v="N.A."/>
    <s v="N.A."/>
    <s v="N.A."/>
    <s v="N.A."/>
    <s v="N.A."/>
    <s v="N.A."/>
    <s v="N.A."/>
    <s v="N.A."/>
    <s v="N.A."/>
    <s v="N.A."/>
    <s v="N.A."/>
    <s v="N.A."/>
    <s v="N.A."/>
    <s v="Con el fin de cumplir de manera oportuna y exitosa las tareas que se originan de la actividad contractual, la Subgerencia Jurídica - Dirección de Gestión Contractual ha identificado algunas situaciones de mejora en el ejercicio de la supervisión de los contratos, motivo por el cual se hace necesario realizar un alcance únicamente al numeral 2 -  de la Circular radicada mediante ERUDITA No 20203100019733 del 29 de mayo de 2020"/>
    <n v="1"/>
    <x v="1"/>
    <s v="Mediante radicado interno N° I2020000044 de fecha 18 de diciembre se socializó a los supervisores  algunas situaciones de mejora  en el ejercicio de la supervision de los contratos relacionado con la publiacacion en el SECOP"/>
    <n v="1"/>
    <s v="CUMPLIDA"/>
    <m/>
    <n v="1"/>
    <x v="1"/>
    <d v="2020-09-21T00:00:00"/>
    <m/>
    <d v="2020-12-31T00:00:00"/>
    <s v="Dirección de Gestión Contractual"/>
  </r>
  <r>
    <n v="28"/>
    <n v="263"/>
    <x v="2"/>
    <x v="4"/>
    <x v="5"/>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x v="2"/>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ón."/>
    <n v="0.5"/>
    <x v="2"/>
    <d v="2020-09-21T00:00:00"/>
    <m/>
    <d v="2021-09-20T00:00:00"/>
    <s v="Subgerencia de Planeación y Administración de Proyectos_x000a__x000a_Dirección de Gestión Contractual"/>
  </r>
  <r>
    <n v="29"/>
    <n v="263"/>
    <x v="2"/>
    <x v="4"/>
    <x v="5"/>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N.A."/>
    <s v="N.A."/>
    <s v="N.A."/>
    <s v="N.A."/>
    <s v="N.A."/>
    <s v="N.A."/>
    <s v="N.A."/>
    <s v="Sin reporte de avance"/>
    <n v="0"/>
    <x v="2"/>
    <s v="Sin reporte de avance"/>
    <n v="0"/>
    <s v="EN PROCESO_x000a_EN TERMINOS"/>
    <s v="Sin reporte de avance"/>
    <n v="0"/>
    <x v="2"/>
    <d v="2020-09-21T00:00:00"/>
    <m/>
    <d v="2021-09-20T00:00:00"/>
    <s v="Subgerencia de Planeación y Administración de Proyectos "/>
  </r>
  <r>
    <n v="30"/>
    <n v="263"/>
    <x v="2"/>
    <x v="4"/>
    <x v="13"/>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s v="Plan de Acción definido y ejecutado"/>
    <s v="Actividades Ejecutadas /_x000a_Actividades Programadas"/>
    <s v="N.A."/>
    <s v="N.A."/>
    <s v="N.A."/>
    <s v="N.A."/>
    <s v="N.A."/>
    <s v="N.A."/>
    <s v="N.A."/>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x v="2"/>
    <s v="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
    <n v="0.3"/>
    <s v="EN PROCESO_x000a_EN TERMINOS"/>
    <s v="Dentro de las actividades establecidas  en el plan de acción para la recuperación del capital invertido, se suscribio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quot;Entregar en arrendamiento los predios denominados manzana 10 y 22, así como el mobiliario tipo contenedor ubicado en la  manzana 22 del sector de San Victorino, ubicados entre las calles 9 y 10 y la carrera 11 y la Avenida Caracas&quot;"/>
    <n v="1"/>
    <x v="1"/>
    <d v="2020-09-21T00:00:00"/>
    <m/>
    <d v="2021-09-20T00:00:00"/>
    <s v="Subgerencia de Gestión Inmobiliaria"/>
  </r>
  <r>
    <n v="31"/>
    <n v="263"/>
    <x v="2"/>
    <x v="4"/>
    <x v="14"/>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x v="2"/>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ón."/>
    <n v="0.5"/>
    <x v="2"/>
    <d v="2020-09-21T00:00:00"/>
    <m/>
    <d v="2021-09-20T00:00:00"/>
    <s v="Subgerencia de Planeación y Administración de Proyectos_x000a__x000a_Dirección de Gestión Contractual"/>
  </r>
  <r>
    <n v="32"/>
    <n v="263"/>
    <x v="2"/>
    <x v="4"/>
    <x v="15"/>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N.A."/>
    <s v="N.A."/>
    <s v="N.A."/>
    <s v="N.A."/>
    <s v="N.A."/>
    <s v="N.A."/>
    <s v="N.A."/>
    <s v="Sin reporte de avance"/>
    <n v="0"/>
    <x v="2"/>
    <s v="Se elabora cronograma para proceder con la revisión y actualización del procedimiento PD23."/>
    <n v="0.1"/>
    <s v="EN PROCESO_x000a_EN TERMINOS"/>
    <s v="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_x000a__x000a_Se puede encontrar en la ERUNET en el enlace http://10.115.245.74/sites/default/files/documentos/PD-23_Adquis_suelo_enajen_volunt_expropia_V3.pdf"/>
    <n v="1"/>
    <x v="1"/>
    <d v="2020-09-21T00:00:00"/>
    <m/>
    <d v="2021-03-31T00:00:00"/>
    <s v="Dirección de predios - SPAP (Apoyo)"/>
  </r>
  <r>
    <n v="33"/>
    <n v="263"/>
    <x v="2"/>
    <x v="4"/>
    <x v="16"/>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N.A."/>
    <s v="N.A."/>
    <s v="N.A."/>
    <s v="N.A."/>
    <s v="N.A."/>
    <s v="N.A."/>
    <s v="N.A."/>
    <s v="Sin reporte de avance"/>
    <n v="0"/>
    <x v="2"/>
    <s v="Sin reporte de avance"/>
    <n v="0"/>
    <s v="EN PROCESO_x000a_EN TERMINOS"/>
    <s v="De acuerdo con el cronograma de trabajo de la Oficina de Gestión Social, el proceso de actualización del procedimiento de gestión social en territorio será ajustado y socializado en el mes de Mayo de 2021."/>
    <n v="0"/>
    <x v="2"/>
    <d v="2020-09-21T00:00:00"/>
    <m/>
    <d v="2021-06-30T00:00:00"/>
    <s v="Oficina de Gestión Social - SPAP (Apoyo)"/>
  </r>
  <r>
    <n v="34"/>
    <n v="263"/>
    <x v="2"/>
    <x v="4"/>
    <x v="17"/>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N.A."/>
    <s v="N.A."/>
    <s v="N.A."/>
    <s v="N.A."/>
    <s v="N.A."/>
    <s v="N.A."/>
    <s v="N.A."/>
    <s v="Sin reporte de avance"/>
    <n v="0"/>
    <x v="2"/>
    <s v="Sin reporte de avance"/>
    <n v="0"/>
    <s v="EN PROCESO_x000a_EN TERMINOS"/>
    <s v="En el mes de marzo se publicó en la intranet la versión numero 3 del procedimiento PD-03 Diseño, actualización y seguimiento de Indicadores y el formato FT-03 Hoja de vida de indicadores, esta actualización fue socializada a los lideres operativos de los procesos el 16 de marzo y de igual manera se reitero mediante correo electrónico a los lideres de proceso el 24 de marzo."/>
    <n v="1"/>
    <x v="1"/>
    <d v="2020-09-21T00:00:00"/>
    <m/>
    <d v="2021-06-30T00:00:00"/>
    <s v="Subgerencia de Planeación y Administración de Proyectos "/>
  </r>
  <r>
    <n v="35"/>
    <n v="263"/>
    <x v="2"/>
    <x v="4"/>
    <x v="18"/>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N.A."/>
    <s v="N.A."/>
    <s v="N.A."/>
    <s v="N.A."/>
    <s v="N.A."/>
    <s v="N.A."/>
    <s v="N.A."/>
    <s v="En proceso, antes de programar la capacitación se deben revisar las normas actualizadas emitidas por la DIAN en los meses de noviembre y diciembre de 2020."/>
    <n v="0"/>
    <x v="2"/>
    <s v="Sin reporte de avance"/>
    <n v="0"/>
    <s v="EN PROCESO_x000a_EN TERMINOS"/>
    <s v="El 24 se febrero de 2021 se realizó capacitación &quot;Comité de Impuestos&quot; en la cual se trataron vario temas como:_x000a_* Documento soporte de pago de nómina electrónica._x000a_*Conceptos del documento soporte en operaciones realizadas con no obligados a facturar._x000a_*Sentencia 21239 - 2020  Articulo 107 del Estatuto Tributario entre otros temas._x000a_Se contó con la participación de los equipos de trabajo del proceso de Gestión Financiera, así como nómina y personal que maneja cajas menores._x000a_Se adjuntan como soportes, certificados de asistencia y presentación del evento realizado por la firma KPMG. "/>
    <n v="1"/>
    <x v="1"/>
    <d v="2020-09-21T00:00:00"/>
    <m/>
    <d v="2021-04-30T00:00:00"/>
    <s v="Subgerencia de Gestión Corporativa"/>
  </r>
  <r>
    <n v="36"/>
    <n v="263"/>
    <x v="2"/>
    <x v="5"/>
    <x v="5"/>
    <n v="1"/>
    <s v="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
    <s v="Las inversiones realizadas para el desarrollo del proyecto de vivienda La Colmena y la no entrega de las 131 VIP, después de 42 meses de construidas y listas para entrega "/>
    <s v="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
    <s v="Número de informes presentados por el Fideicomitente Constructor"/>
    <s v="Número de informes con seguimiento / Número de informes presentados por Fideicomitente Constructor"/>
    <s v="N.A."/>
    <s v="N.A."/>
    <s v="N.A."/>
    <s v="N.A."/>
    <s v="N.A."/>
    <s v="N.A."/>
    <s v="N.A."/>
    <s v="N.A."/>
    <s v="N.A."/>
    <s v="N.A."/>
    <s v="N.A."/>
    <s v="N.A."/>
    <s v="N.A."/>
    <s v="N.A."/>
    <n v="0"/>
    <x v="2"/>
    <s v="Sin reporte de avance"/>
    <n v="0"/>
    <s v="EN PROCESO_x000a_EN TERMINOS"/>
    <s v="Para el primer trimestre de 2021 se realizó el diseño de una matriz en Excel que da cuenta del estado de cada uno de los 131 hogares pertenecientes al proyecto “La Colmena”, la cual se remitió al fideicomitente constructor en el mes de enero._x000a__x000a_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_x000a__x000a_Se anexan los informes recibidos por el Fideicomitente Constructor uno del mes de enero, cuatro del mes de febrero y tres del mes de marzo para un total de 8 informes.  _x000a__x000a_Como evidencia adicional de los 8 informes se remite archivo en Excel, denominado “seguimiento a comercialización” que da cuenta a los compromisos establecidos en las reuniones de seguimiento semanal._x000a_"/>
    <n v="0.25"/>
    <x v="2"/>
    <d v="2020-12-17T00:00:00"/>
    <m/>
    <d v="2021-12-16T00:00:00"/>
    <s v="Gerencia de Viviend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383902-7BA9-4E2A-A5BC-2D54BCACC88C}" name="TablaDinámica1" cacheId="19"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G25" firstHeaderRow="1" firstDataRow="2" firstDataCol="3"/>
  <pivotFields count="37">
    <pivotField compact="0" outline="0" showAll="0"/>
    <pivotField compact="0" outline="0" showAll="0"/>
    <pivotField axis="axisRow" compact="0" outline="0" showAll="0" defaultSubtotal="0">
      <items count="3">
        <item x="0"/>
        <item x="1"/>
        <item x="2"/>
      </items>
    </pivotField>
    <pivotField axis="axisRow" compact="0" outline="0" showAll="0">
      <items count="7">
        <item x="1"/>
        <item x="2"/>
        <item x="0"/>
        <item x="4"/>
        <item x="5"/>
        <item x="3"/>
        <item t="default"/>
      </items>
    </pivotField>
    <pivotField axis="axisRow" compact="0" outline="0" showAll="0" defaultSubtotal="0">
      <items count="19">
        <item x="0"/>
        <item x="7"/>
        <item x="8"/>
        <item x="9"/>
        <item x="10"/>
        <item x="3"/>
        <item x="4"/>
        <item x="18"/>
        <item x="5"/>
        <item x="11"/>
        <item x="12"/>
        <item x="13"/>
        <item x="14"/>
        <item x="15"/>
        <item x="16"/>
        <item x="17"/>
        <item x="1"/>
        <item x="2"/>
        <item x="6"/>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4">
        <item x="0"/>
        <item x="1"/>
        <item x="2"/>
        <item t="default"/>
      </items>
    </pivotField>
    <pivotField compact="0" outline="0" showAll="0"/>
    <pivotField compact="0" numFmtId="9" outline="0" showAll="0"/>
    <pivotField compact="0" outline="0" showAll="0"/>
    <pivotField compact="0" outline="0" showAll="0"/>
    <pivotField compact="0" numFmtId="9" outline="0" showAll="0"/>
    <pivotField axis="axisCol" compact="0" outline="0" showAll="0">
      <items count="4">
        <item x="0"/>
        <item x="1"/>
        <item x="2"/>
        <item t="default"/>
      </items>
    </pivotField>
    <pivotField compact="0" outline="0" showAll="0"/>
    <pivotField compact="0" outline="0" showAll="0"/>
    <pivotField compact="0" outline="0" showAll="0"/>
    <pivotField compact="0" outline="0" showAll="0"/>
  </pivotFields>
  <rowFields count="3">
    <field x="4"/>
    <field x="2"/>
    <field x="3"/>
  </rowFields>
  <rowItems count="23">
    <i>
      <x/>
      <x/>
      <x v="2"/>
    </i>
    <i>
      <x v="1"/>
      <x v="2"/>
      <x v="5"/>
    </i>
    <i>
      <x v="2"/>
      <x v="2"/>
      <x v="3"/>
    </i>
    <i>
      <x v="3"/>
      <x v="2"/>
      <x v="3"/>
    </i>
    <i>
      <x v="4"/>
      <x v="2"/>
      <x v="3"/>
    </i>
    <i>
      <x v="5"/>
      <x v="1"/>
      <x/>
    </i>
    <i r="1">
      <x v="2"/>
      <x v="3"/>
    </i>
    <i>
      <x v="6"/>
      <x v="1"/>
      <x/>
    </i>
    <i>
      <x v="7"/>
      <x v="2"/>
      <x v="3"/>
    </i>
    <i>
      <x v="8"/>
      <x v="1"/>
      <x v="1"/>
    </i>
    <i r="1">
      <x v="2"/>
      <x v="3"/>
    </i>
    <i r="2">
      <x v="4"/>
    </i>
    <i>
      <x v="9"/>
      <x v="2"/>
      <x v="3"/>
    </i>
    <i>
      <x v="10"/>
      <x v="2"/>
      <x v="3"/>
    </i>
    <i>
      <x v="11"/>
      <x v="2"/>
      <x v="3"/>
    </i>
    <i>
      <x v="12"/>
      <x v="2"/>
      <x v="3"/>
    </i>
    <i>
      <x v="13"/>
      <x v="2"/>
      <x v="3"/>
    </i>
    <i>
      <x v="14"/>
      <x v="2"/>
      <x v="3"/>
    </i>
    <i>
      <x v="15"/>
      <x v="2"/>
      <x v="3"/>
    </i>
    <i>
      <x v="16"/>
      <x v="1"/>
      <x/>
    </i>
    <i>
      <x v="17"/>
      <x v="1"/>
      <x/>
    </i>
    <i>
      <x v="18"/>
      <x v="1"/>
      <x v="1"/>
    </i>
    <i t="grand">
      <x/>
    </i>
  </rowItems>
  <colFields count="1">
    <field x="32"/>
  </colFields>
  <colItems count="4">
    <i>
      <x/>
    </i>
    <i>
      <x v="1"/>
    </i>
    <i>
      <x v="2"/>
    </i>
    <i t="grand">
      <x/>
    </i>
  </colItems>
  <dataFields count="1">
    <dataField name="Cuenta de CÓDIGO ACCIÓN" fld="5" subtotal="count" baseField="0" baseItem="1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AK40"/>
  <sheetViews>
    <sheetView showGridLines="0" tabSelected="1" topLeftCell="AD1" zoomScale="60" zoomScaleNormal="60" workbookViewId="0">
      <pane ySplit="3" topLeftCell="A36" activePane="bottomLeft" state="frozen"/>
      <selection pane="bottomLeft" activeCell="AK39" sqref="AK39"/>
    </sheetView>
  </sheetViews>
  <sheetFormatPr baseColWidth="10" defaultColWidth="0" defaultRowHeight="14.4" x14ac:dyDescent="0.3"/>
  <cols>
    <col min="1" max="1" width="11.88671875" style="3" customWidth="1"/>
    <col min="2" max="2" width="21.5546875" style="2" customWidth="1"/>
    <col min="3" max="3" width="15.33203125" style="3" customWidth="1"/>
    <col min="4" max="4" width="14.109375" style="3" customWidth="1"/>
    <col min="5" max="5" width="26.6640625" style="3" customWidth="1"/>
    <col min="6" max="6" width="11.88671875" style="4" customWidth="1"/>
    <col min="7" max="7" width="58.109375" style="5" customWidth="1"/>
    <col min="8" max="8" width="51.33203125" style="6" customWidth="1"/>
    <col min="9" max="9" width="47" style="6" customWidth="1"/>
    <col min="10" max="10" width="47.44140625" style="6" customWidth="1"/>
    <col min="11" max="11" width="37.109375" style="3" customWidth="1"/>
    <col min="12" max="12" width="76.33203125" style="7" customWidth="1"/>
    <col min="13" max="13" width="28" style="2" customWidth="1"/>
    <col min="14" max="14" width="70.77734375" style="3" customWidth="1"/>
    <col min="15" max="15" width="28" style="3" customWidth="1"/>
    <col min="16" max="16" width="76.33203125" style="3" customWidth="1"/>
    <col min="17" max="17" width="28" style="2" customWidth="1"/>
    <col min="18" max="18" width="22.5546875" style="2" customWidth="1"/>
    <col min="19" max="19" width="75.77734375" style="2" customWidth="1"/>
    <col min="20" max="20" width="30.109375" style="2" bestFit="1" customWidth="1"/>
    <col min="21" max="21" width="27.33203125" style="2" bestFit="1" customWidth="1"/>
    <col min="22" max="22" width="100.77734375" style="2" customWidth="1"/>
    <col min="23" max="24" width="27.33203125" style="2" customWidth="1"/>
    <col min="25" max="25" width="165.77734375" style="2" customWidth="1"/>
    <col min="26" max="27" width="27.33203125" style="2" customWidth="1"/>
    <col min="28" max="28" width="116.44140625" style="2" customWidth="1"/>
    <col min="29" max="30" width="27.33203125" style="2" customWidth="1"/>
    <col min="31" max="31" width="116.44140625" style="2" customWidth="1"/>
    <col min="32" max="33" width="27.33203125" style="2" customWidth="1"/>
    <col min="34" max="35" width="21.109375" style="5" customWidth="1"/>
    <col min="36" max="36" width="28.109375" style="5" customWidth="1"/>
    <col min="37" max="37" width="49.88671875" style="6" customWidth="1"/>
    <col min="38" max="16384" width="11.5546875" hidden="1"/>
  </cols>
  <sheetData>
    <row r="1" spans="1:37" ht="17.399999999999999" x14ac:dyDescent="0.3">
      <c r="A1" s="1" t="s">
        <v>0</v>
      </c>
    </row>
    <row r="2" spans="1:37" x14ac:dyDescent="0.3">
      <c r="A2" s="7"/>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8"/>
    </row>
    <row r="3" spans="1:37" ht="69" x14ac:dyDescent="0.3">
      <c r="A3" s="9" t="s">
        <v>1</v>
      </c>
      <c r="B3" s="10" t="s">
        <v>2</v>
      </c>
      <c r="C3" s="10" t="s">
        <v>3</v>
      </c>
      <c r="D3" s="10" t="s">
        <v>4</v>
      </c>
      <c r="E3" s="10" t="s">
        <v>5</v>
      </c>
      <c r="F3" s="10" t="s">
        <v>6</v>
      </c>
      <c r="G3" s="10" t="s">
        <v>7</v>
      </c>
      <c r="H3" s="10" t="s">
        <v>8</v>
      </c>
      <c r="I3" s="10" t="s">
        <v>9</v>
      </c>
      <c r="J3" s="10" t="s">
        <v>10</v>
      </c>
      <c r="K3" s="10" t="s">
        <v>11</v>
      </c>
      <c r="L3" s="11" t="s">
        <v>12</v>
      </c>
      <c r="M3" s="10" t="s">
        <v>13</v>
      </c>
      <c r="N3" s="12" t="s">
        <v>14</v>
      </c>
      <c r="O3" s="12" t="s">
        <v>15</v>
      </c>
      <c r="P3" s="12" t="s">
        <v>16</v>
      </c>
      <c r="Q3" s="10" t="s">
        <v>17</v>
      </c>
      <c r="R3" s="10" t="s">
        <v>18</v>
      </c>
      <c r="S3" s="12" t="s">
        <v>19</v>
      </c>
      <c r="T3" s="10" t="s">
        <v>20</v>
      </c>
      <c r="U3" s="10" t="s">
        <v>21</v>
      </c>
      <c r="V3" s="12" t="s">
        <v>22</v>
      </c>
      <c r="W3" s="10" t="s">
        <v>23</v>
      </c>
      <c r="X3" s="10" t="s">
        <v>24</v>
      </c>
      <c r="Y3" s="12" t="s">
        <v>282</v>
      </c>
      <c r="Z3" s="10" t="s">
        <v>280</v>
      </c>
      <c r="AA3" s="10" t="s">
        <v>281</v>
      </c>
      <c r="AB3" s="12" t="s">
        <v>274</v>
      </c>
      <c r="AC3" s="10" t="s">
        <v>275</v>
      </c>
      <c r="AD3" s="10" t="s">
        <v>276</v>
      </c>
      <c r="AE3" s="12" t="s">
        <v>273</v>
      </c>
      <c r="AF3" s="10" t="s">
        <v>277</v>
      </c>
      <c r="AG3" s="10" t="s">
        <v>278</v>
      </c>
      <c r="AH3" s="10" t="s">
        <v>25</v>
      </c>
      <c r="AI3" s="10" t="s">
        <v>26</v>
      </c>
      <c r="AJ3" s="10" t="s">
        <v>27</v>
      </c>
      <c r="AK3" s="12" t="s">
        <v>28</v>
      </c>
    </row>
    <row r="4" spans="1:37" ht="143.4" customHeight="1" x14ac:dyDescent="0.3">
      <c r="A4" s="13">
        <v>1</v>
      </c>
      <c r="B4" s="14">
        <v>263</v>
      </c>
      <c r="C4" s="15" t="s">
        <v>29</v>
      </c>
      <c r="D4" s="15">
        <v>50</v>
      </c>
      <c r="E4" s="15" t="s">
        <v>30</v>
      </c>
      <c r="F4" s="15">
        <v>3</v>
      </c>
      <c r="G4" s="16" t="s">
        <v>31</v>
      </c>
      <c r="H4" s="16" t="s">
        <v>32</v>
      </c>
      <c r="I4" s="16" t="s">
        <v>33</v>
      </c>
      <c r="J4" s="16" t="s">
        <v>34</v>
      </c>
      <c r="K4" s="16" t="s">
        <v>35</v>
      </c>
      <c r="L4" s="61" t="s">
        <v>36</v>
      </c>
      <c r="M4" s="17">
        <v>0</v>
      </c>
      <c r="N4" s="61" t="s">
        <v>37</v>
      </c>
      <c r="O4" s="17">
        <v>0</v>
      </c>
      <c r="P4" s="61" t="s">
        <v>38</v>
      </c>
      <c r="Q4" s="17">
        <v>0</v>
      </c>
      <c r="R4" s="18" t="s">
        <v>39</v>
      </c>
      <c r="S4" s="63" t="s">
        <v>40</v>
      </c>
      <c r="T4" s="17">
        <v>0</v>
      </c>
      <c r="U4" s="18" t="s">
        <v>39</v>
      </c>
      <c r="V4" s="18" t="s">
        <v>41</v>
      </c>
      <c r="W4" s="17">
        <v>0</v>
      </c>
      <c r="X4" s="18" t="s">
        <v>39</v>
      </c>
      <c r="Y4" s="19" t="s">
        <v>41</v>
      </c>
      <c r="Z4" s="17">
        <v>0</v>
      </c>
      <c r="AA4" s="18" t="s">
        <v>42</v>
      </c>
      <c r="AB4" s="19" t="s">
        <v>41</v>
      </c>
      <c r="AC4" s="17">
        <v>0</v>
      </c>
      <c r="AD4" s="18" t="s">
        <v>42</v>
      </c>
      <c r="AE4" s="63" t="s">
        <v>283</v>
      </c>
      <c r="AF4" s="17">
        <v>0</v>
      </c>
      <c r="AG4" s="18" t="s">
        <v>42</v>
      </c>
      <c r="AH4" s="20">
        <v>42958</v>
      </c>
      <c r="AI4" s="20"/>
      <c r="AJ4" s="20">
        <v>43306</v>
      </c>
      <c r="AK4" s="21" t="s">
        <v>43</v>
      </c>
    </row>
    <row r="5" spans="1:37" ht="142.19999999999999" customHeight="1" x14ac:dyDescent="0.3">
      <c r="A5" s="13">
        <v>2</v>
      </c>
      <c r="B5" s="14">
        <v>263</v>
      </c>
      <c r="C5" s="15" t="s">
        <v>29</v>
      </c>
      <c r="D5" s="15">
        <v>50</v>
      </c>
      <c r="E5" s="15" t="s">
        <v>30</v>
      </c>
      <c r="F5" s="15">
        <v>4</v>
      </c>
      <c r="G5" s="16" t="s">
        <v>31</v>
      </c>
      <c r="H5" s="16" t="s">
        <v>32</v>
      </c>
      <c r="I5" s="16" t="s">
        <v>44</v>
      </c>
      <c r="J5" s="16" t="s">
        <v>45</v>
      </c>
      <c r="K5" s="16" t="s">
        <v>46</v>
      </c>
      <c r="L5" s="62"/>
      <c r="M5" s="17">
        <v>0</v>
      </c>
      <c r="N5" s="62"/>
      <c r="O5" s="17">
        <v>0</v>
      </c>
      <c r="P5" s="62"/>
      <c r="Q5" s="17">
        <v>0</v>
      </c>
      <c r="R5" s="18" t="s">
        <v>39</v>
      </c>
      <c r="S5" s="64"/>
      <c r="T5" s="17">
        <v>0</v>
      </c>
      <c r="U5" s="18" t="s">
        <v>39</v>
      </c>
      <c r="V5" s="18" t="s">
        <v>41</v>
      </c>
      <c r="W5" s="17">
        <v>0</v>
      </c>
      <c r="X5" s="18" t="s">
        <v>39</v>
      </c>
      <c r="Y5" s="19" t="s">
        <v>41</v>
      </c>
      <c r="Z5" s="17">
        <v>0</v>
      </c>
      <c r="AA5" s="18" t="s">
        <v>42</v>
      </c>
      <c r="AB5" s="19" t="s">
        <v>41</v>
      </c>
      <c r="AC5" s="17">
        <v>0</v>
      </c>
      <c r="AD5" s="18" t="s">
        <v>42</v>
      </c>
      <c r="AE5" s="64"/>
      <c r="AF5" s="17">
        <v>0</v>
      </c>
      <c r="AG5" s="18" t="s">
        <v>42</v>
      </c>
      <c r="AH5" s="20">
        <v>42958</v>
      </c>
      <c r="AI5" s="20"/>
      <c r="AJ5" s="20">
        <v>43306</v>
      </c>
      <c r="AK5" s="21" t="s">
        <v>43</v>
      </c>
    </row>
    <row r="6" spans="1:37" ht="82.8" x14ac:dyDescent="0.3">
      <c r="A6" s="22">
        <v>3</v>
      </c>
      <c r="B6" s="23">
        <v>263</v>
      </c>
      <c r="C6" s="24" t="s">
        <v>47</v>
      </c>
      <c r="D6" s="23">
        <v>20</v>
      </c>
      <c r="E6" s="25" t="s">
        <v>48</v>
      </c>
      <c r="F6" s="25">
        <v>1</v>
      </c>
      <c r="G6" s="26" t="s">
        <v>49</v>
      </c>
      <c r="H6" s="27" t="s">
        <v>50</v>
      </c>
      <c r="I6" s="27" t="s">
        <v>51</v>
      </c>
      <c r="J6" s="27" t="s">
        <v>52</v>
      </c>
      <c r="K6" s="27" t="s">
        <v>53</v>
      </c>
      <c r="L6" s="28" t="s">
        <v>54</v>
      </c>
      <c r="M6" s="28">
        <v>0</v>
      </c>
      <c r="N6" s="29" t="s">
        <v>55</v>
      </c>
      <c r="O6" s="28">
        <v>0</v>
      </c>
      <c r="P6" s="29" t="s">
        <v>56</v>
      </c>
      <c r="Q6" s="28">
        <v>0</v>
      </c>
      <c r="R6" s="28" t="s">
        <v>57</v>
      </c>
      <c r="S6" s="29" t="s">
        <v>58</v>
      </c>
      <c r="T6" s="28">
        <v>1</v>
      </c>
      <c r="U6" s="28" t="s">
        <v>59</v>
      </c>
      <c r="V6" s="29"/>
      <c r="W6" s="30">
        <v>1</v>
      </c>
      <c r="X6" s="28" t="s">
        <v>59</v>
      </c>
      <c r="Y6" s="29"/>
      <c r="Z6" s="30">
        <v>1</v>
      </c>
      <c r="AA6" s="28" t="s">
        <v>59</v>
      </c>
      <c r="AB6" s="28"/>
      <c r="AC6" s="30">
        <v>1</v>
      </c>
      <c r="AD6" s="28" t="s">
        <v>59</v>
      </c>
      <c r="AE6" s="28"/>
      <c r="AF6" s="30">
        <v>1</v>
      </c>
      <c r="AG6" s="28" t="s">
        <v>59</v>
      </c>
      <c r="AH6" s="31">
        <v>43845</v>
      </c>
      <c r="AI6" s="31"/>
      <c r="AJ6" s="31">
        <v>43889</v>
      </c>
      <c r="AK6" s="23" t="s">
        <v>60</v>
      </c>
    </row>
    <row r="7" spans="1:37" ht="55.2" x14ac:dyDescent="0.3">
      <c r="A7" s="22">
        <v>4</v>
      </c>
      <c r="B7" s="23">
        <v>263</v>
      </c>
      <c r="C7" s="24" t="s">
        <v>47</v>
      </c>
      <c r="D7" s="23">
        <v>20</v>
      </c>
      <c r="E7" s="25" t="s">
        <v>61</v>
      </c>
      <c r="F7" s="25">
        <v>1</v>
      </c>
      <c r="G7" s="26" t="s">
        <v>62</v>
      </c>
      <c r="H7" s="27" t="s">
        <v>63</v>
      </c>
      <c r="I7" s="27" t="s">
        <v>64</v>
      </c>
      <c r="J7" s="27" t="s">
        <v>65</v>
      </c>
      <c r="K7" s="27" t="s">
        <v>66</v>
      </c>
      <c r="L7" s="28" t="s">
        <v>67</v>
      </c>
      <c r="M7" s="28">
        <v>0.33</v>
      </c>
      <c r="N7" s="29" t="s">
        <v>68</v>
      </c>
      <c r="O7" s="28">
        <v>0.66</v>
      </c>
      <c r="P7" s="29" t="s">
        <v>69</v>
      </c>
      <c r="Q7" s="28">
        <v>1</v>
      </c>
      <c r="R7" s="28" t="s">
        <v>59</v>
      </c>
      <c r="S7" s="28"/>
      <c r="T7" s="28">
        <v>1</v>
      </c>
      <c r="U7" s="28" t="s">
        <v>59</v>
      </c>
      <c r="V7" s="29"/>
      <c r="W7" s="30">
        <v>1</v>
      </c>
      <c r="X7" s="28" t="s">
        <v>59</v>
      </c>
      <c r="Y7" s="29"/>
      <c r="Z7" s="30">
        <v>1</v>
      </c>
      <c r="AA7" s="28" t="s">
        <v>59</v>
      </c>
      <c r="AB7" s="28"/>
      <c r="AC7" s="30">
        <v>1</v>
      </c>
      <c r="AD7" s="28" t="s">
        <v>59</v>
      </c>
      <c r="AE7" s="28"/>
      <c r="AF7" s="30">
        <v>1</v>
      </c>
      <c r="AG7" s="28" t="s">
        <v>59</v>
      </c>
      <c r="AH7" s="31">
        <v>43595</v>
      </c>
      <c r="AI7" s="31"/>
      <c r="AJ7" s="31">
        <v>43840</v>
      </c>
      <c r="AK7" s="23" t="s">
        <v>60</v>
      </c>
    </row>
    <row r="8" spans="1:37" ht="41.4" x14ac:dyDescent="0.3">
      <c r="A8" s="22">
        <v>5</v>
      </c>
      <c r="B8" s="23">
        <v>263</v>
      </c>
      <c r="C8" s="24" t="s">
        <v>47</v>
      </c>
      <c r="D8" s="23">
        <v>20</v>
      </c>
      <c r="E8" s="25" t="s">
        <v>70</v>
      </c>
      <c r="F8" s="25">
        <v>1</v>
      </c>
      <c r="G8" s="26" t="s">
        <v>71</v>
      </c>
      <c r="H8" s="27" t="s">
        <v>72</v>
      </c>
      <c r="I8" s="27" t="s">
        <v>73</v>
      </c>
      <c r="J8" s="27" t="s">
        <v>74</v>
      </c>
      <c r="K8" s="27" t="s">
        <v>75</v>
      </c>
      <c r="L8" s="28" t="s">
        <v>76</v>
      </c>
      <c r="M8" s="28">
        <v>0.5</v>
      </c>
      <c r="N8" s="29" t="s">
        <v>77</v>
      </c>
      <c r="O8" s="28">
        <v>0.5</v>
      </c>
      <c r="P8" s="29" t="s">
        <v>77</v>
      </c>
      <c r="Q8" s="28">
        <v>0.5</v>
      </c>
      <c r="R8" s="28" t="s">
        <v>57</v>
      </c>
      <c r="S8" s="29" t="s">
        <v>78</v>
      </c>
      <c r="T8" s="28">
        <v>1</v>
      </c>
      <c r="U8" s="28" t="s">
        <v>59</v>
      </c>
      <c r="V8" s="29"/>
      <c r="W8" s="30">
        <v>1</v>
      </c>
      <c r="X8" s="28" t="s">
        <v>59</v>
      </c>
      <c r="Y8" s="29"/>
      <c r="Z8" s="30">
        <v>1</v>
      </c>
      <c r="AA8" s="28" t="s">
        <v>59</v>
      </c>
      <c r="AB8" s="28"/>
      <c r="AC8" s="30">
        <v>1</v>
      </c>
      <c r="AD8" s="28" t="s">
        <v>59</v>
      </c>
      <c r="AE8" s="28"/>
      <c r="AF8" s="30">
        <v>1</v>
      </c>
      <c r="AG8" s="28" t="s">
        <v>59</v>
      </c>
      <c r="AH8" s="31">
        <v>43580</v>
      </c>
      <c r="AI8" s="31"/>
      <c r="AJ8" s="31">
        <v>43945</v>
      </c>
      <c r="AK8" s="23" t="s">
        <v>79</v>
      </c>
    </row>
    <row r="9" spans="1:37" ht="69" x14ac:dyDescent="0.3">
      <c r="A9" s="22">
        <v>6</v>
      </c>
      <c r="B9" s="23">
        <v>263</v>
      </c>
      <c r="C9" s="24" t="s">
        <v>47</v>
      </c>
      <c r="D9" s="23">
        <v>20</v>
      </c>
      <c r="E9" s="25" t="s">
        <v>80</v>
      </c>
      <c r="F9" s="25">
        <v>1</v>
      </c>
      <c r="G9" s="26" t="s">
        <v>81</v>
      </c>
      <c r="H9" s="27" t="s">
        <v>82</v>
      </c>
      <c r="I9" s="27" t="s">
        <v>83</v>
      </c>
      <c r="J9" s="27" t="s">
        <v>84</v>
      </c>
      <c r="K9" s="27" t="s">
        <v>84</v>
      </c>
      <c r="L9" s="28" t="s">
        <v>85</v>
      </c>
      <c r="M9" s="28">
        <v>0</v>
      </c>
      <c r="N9" s="29" t="s">
        <v>86</v>
      </c>
      <c r="O9" s="28">
        <v>1</v>
      </c>
      <c r="P9" s="29" t="s">
        <v>86</v>
      </c>
      <c r="Q9" s="28">
        <v>1</v>
      </c>
      <c r="R9" s="28" t="s">
        <v>59</v>
      </c>
      <c r="S9" s="28"/>
      <c r="T9" s="28">
        <v>1</v>
      </c>
      <c r="U9" s="28" t="s">
        <v>59</v>
      </c>
      <c r="V9" s="29"/>
      <c r="W9" s="30">
        <v>1</v>
      </c>
      <c r="X9" s="28" t="s">
        <v>59</v>
      </c>
      <c r="Y9" s="29" t="s">
        <v>87</v>
      </c>
      <c r="Z9" s="28">
        <v>1</v>
      </c>
      <c r="AA9" s="28" t="s">
        <v>59</v>
      </c>
      <c r="AB9" s="29" t="s">
        <v>88</v>
      </c>
      <c r="AC9" s="28">
        <v>1</v>
      </c>
      <c r="AD9" s="28" t="s">
        <v>59</v>
      </c>
      <c r="AE9" s="29"/>
      <c r="AF9" s="30">
        <v>1</v>
      </c>
      <c r="AG9" s="28" t="s">
        <v>59</v>
      </c>
      <c r="AH9" s="31">
        <v>43617</v>
      </c>
      <c r="AI9" s="31"/>
      <c r="AJ9" s="31">
        <v>43768</v>
      </c>
      <c r="AK9" s="23" t="s">
        <v>89</v>
      </c>
    </row>
    <row r="10" spans="1:37" ht="82.8" x14ac:dyDescent="0.3">
      <c r="A10" s="22">
        <v>7</v>
      </c>
      <c r="B10" s="23">
        <v>263</v>
      </c>
      <c r="C10" s="24" t="s">
        <v>47</v>
      </c>
      <c r="D10" s="23">
        <v>20</v>
      </c>
      <c r="E10" s="25" t="s">
        <v>80</v>
      </c>
      <c r="F10" s="25">
        <v>2</v>
      </c>
      <c r="G10" s="26" t="s">
        <v>81</v>
      </c>
      <c r="H10" s="27" t="s">
        <v>82</v>
      </c>
      <c r="I10" s="27" t="s">
        <v>90</v>
      </c>
      <c r="J10" s="27" t="s">
        <v>91</v>
      </c>
      <c r="K10" s="27" t="s">
        <v>91</v>
      </c>
      <c r="L10" s="28" t="s">
        <v>85</v>
      </c>
      <c r="M10" s="28">
        <v>0</v>
      </c>
      <c r="N10" s="29" t="s">
        <v>92</v>
      </c>
      <c r="O10" s="28">
        <v>1</v>
      </c>
      <c r="P10" s="29" t="s">
        <v>92</v>
      </c>
      <c r="Q10" s="28">
        <v>1</v>
      </c>
      <c r="R10" s="28" t="s">
        <v>59</v>
      </c>
      <c r="S10" s="28"/>
      <c r="T10" s="28">
        <v>1</v>
      </c>
      <c r="U10" s="28" t="s">
        <v>59</v>
      </c>
      <c r="V10" s="29"/>
      <c r="W10" s="30">
        <v>1</v>
      </c>
      <c r="X10" s="28" t="s">
        <v>59</v>
      </c>
      <c r="Y10" s="29" t="s">
        <v>87</v>
      </c>
      <c r="Z10" s="28">
        <v>1</v>
      </c>
      <c r="AA10" s="28" t="s">
        <v>59</v>
      </c>
      <c r="AB10" s="29" t="s">
        <v>88</v>
      </c>
      <c r="AC10" s="28">
        <v>1</v>
      </c>
      <c r="AD10" s="28" t="s">
        <v>59</v>
      </c>
      <c r="AE10" s="29"/>
      <c r="AF10" s="30">
        <v>1</v>
      </c>
      <c r="AG10" s="28" t="s">
        <v>59</v>
      </c>
      <c r="AH10" s="31">
        <v>43617</v>
      </c>
      <c r="AI10" s="31"/>
      <c r="AJ10" s="31">
        <v>43768</v>
      </c>
      <c r="AK10" s="23" t="s">
        <v>89</v>
      </c>
    </row>
    <row r="11" spans="1:37" ht="138" x14ac:dyDescent="0.3">
      <c r="A11" s="22">
        <v>8</v>
      </c>
      <c r="B11" s="23">
        <v>263</v>
      </c>
      <c r="C11" s="24" t="s">
        <v>47</v>
      </c>
      <c r="D11" s="23">
        <v>29</v>
      </c>
      <c r="E11" s="25" t="s">
        <v>93</v>
      </c>
      <c r="F11" s="25">
        <v>1</v>
      </c>
      <c r="G11" s="26" t="s">
        <v>94</v>
      </c>
      <c r="H11" s="27" t="s">
        <v>95</v>
      </c>
      <c r="I11" s="27" t="s">
        <v>96</v>
      </c>
      <c r="J11" s="27" t="s">
        <v>97</v>
      </c>
      <c r="K11" s="27" t="s">
        <v>98</v>
      </c>
      <c r="L11" s="28" t="s">
        <v>99</v>
      </c>
      <c r="M11" s="28" t="s">
        <v>99</v>
      </c>
      <c r="N11" s="28" t="s">
        <v>99</v>
      </c>
      <c r="O11" s="28" t="s">
        <v>99</v>
      </c>
      <c r="P11" s="28" t="s">
        <v>99</v>
      </c>
      <c r="Q11" s="28" t="s">
        <v>99</v>
      </c>
      <c r="R11" s="28" t="s">
        <v>57</v>
      </c>
      <c r="S11" s="28" t="s">
        <v>41</v>
      </c>
      <c r="T11" s="28" t="s">
        <v>99</v>
      </c>
      <c r="U11" s="28" t="s">
        <v>100</v>
      </c>
      <c r="V11" s="29" t="s">
        <v>101</v>
      </c>
      <c r="W11" s="30">
        <v>0</v>
      </c>
      <c r="X11" s="28" t="s">
        <v>39</v>
      </c>
      <c r="Y11" s="29" t="s">
        <v>102</v>
      </c>
      <c r="Z11" s="28">
        <v>1</v>
      </c>
      <c r="AA11" s="28" t="s">
        <v>59</v>
      </c>
      <c r="AB11" s="28"/>
      <c r="AC11" s="28">
        <v>1</v>
      </c>
      <c r="AD11" s="28" t="s">
        <v>59</v>
      </c>
      <c r="AE11" s="28"/>
      <c r="AF11" s="30">
        <v>1</v>
      </c>
      <c r="AG11" s="28" t="s">
        <v>59</v>
      </c>
      <c r="AH11" s="31">
        <v>43788</v>
      </c>
      <c r="AI11" s="31"/>
      <c r="AJ11" s="31">
        <v>43969</v>
      </c>
      <c r="AK11" s="23" t="s">
        <v>103</v>
      </c>
    </row>
    <row r="12" spans="1:37" ht="138" x14ac:dyDescent="0.3">
      <c r="A12" s="22">
        <v>9</v>
      </c>
      <c r="B12" s="23">
        <v>263</v>
      </c>
      <c r="C12" s="24" t="s">
        <v>47</v>
      </c>
      <c r="D12" s="23">
        <v>29</v>
      </c>
      <c r="E12" s="25" t="s">
        <v>93</v>
      </c>
      <c r="F12" s="25">
        <v>2</v>
      </c>
      <c r="G12" s="26" t="s">
        <v>104</v>
      </c>
      <c r="H12" s="27" t="s">
        <v>95</v>
      </c>
      <c r="I12" s="27" t="s">
        <v>105</v>
      </c>
      <c r="J12" s="27" t="s">
        <v>106</v>
      </c>
      <c r="K12" s="27" t="s">
        <v>107</v>
      </c>
      <c r="L12" s="28" t="s">
        <v>99</v>
      </c>
      <c r="M12" s="28" t="s">
        <v>99</v>
      </c>
      <c r="N12" s="28" t="s">
        <v>99</v>
      </c>
      <c r="O12" s="28" t="s">
        <v>99</v>
      </c>
      <c r="P12" s="28" t="s">
        <v>99</v>
      </c>
      <c r="Q12" s="28" t="s">
        <v>99</v>
      </c>
      <c r="R12" s="28" t="s">
        <v>57</v>
      </c>
      <c r="S12" s="29" t="s">
        <v>108</v>
      </c>
      <c r="T12" s="28">
        <v>1</v>
      </c>
      <c r="U12" s="28" t="s">
        <v>59</v>
      </c>
      <c r="V12" s="29"/>
      <c r="W12" s="28">
        <v>1</v>
      </c>
      <c r="X12" s="28" t="s">
        <v>59</v>
      </c>
      <c r="Y12" s="29"/>
      <c r="Z12" s="28">
        <v>1</v>
      </c>
      <c r="AA12" s="28" t="s">
        <v>59</v>
      </c>
      <c r="AB12" s="28"/>
      <c r="AC12" s="28">
        <v>1</v>
      </c>
      <c r="AD12" s="28" t="s">
        <v>59</v>
      </c>
      <c r="AE12" s="28"/>
      <c r="AF12" s="30">
        <v>1</v>
      </c>
      <c r="AG12" s="28" t="s">
        <v>59</v>
      </c>
      <c r="AH12" s="31">
        <v>43788</v>
      </c>
      <c r="AI12" s="31"/>
      <c r="AJ12" s="31">
        <v>43969</v>
      </c>
      <c r="AK12" s="23" t="s">
        <v>79</v>
      </c>
    </row>
    <row r="13" spans="1:37" ht="138" x14ac:dyDescent="0.3">
      <c r="A13" s="22">
        <v>10</v>
      </c>
      <c r="B13" s="23">
        <v>263</v>
      </c>
      <c r="C13" s="24" t="s">
        <v>47</v>
      </c>
      <c r="D13" s="23">
        <v>29</v>
      </c>
      <c r="E13" s="25" t="s">
        <v>93</v>
      </c>
      <c r="F13" s="25">
        <v>3</v>
      </c>
      <c r="G13" s="26" t="s">
        <v>104</v>
      </c>
      <c r="H13" s="27" t="s">
        <v>95</v>
      </c>
      <c r="I13" s="27" t="s">
        <v>109</v>
      </c>
      <c r="J13" s="27" t="s">
        <v>110</v>
      </c>
      <c r="K13" s="27" t="s">
        <v>111</v>
      </c>
      <c r="L13" s="28" t="s">
        <v>99</v>
      </c>
      <c r="M13" s="28" t="s">
        <v>99</v>
      </c>
      <c r="N13" s="28" t="s">
        <v>99</v>
      </c>
      <c r="O13" s="28" t="s">
        <v>99</v>
      </c>
      <c r="P13" s="28" t="s">
        <v>99</v>
      </c>
      <c r="Q13" s="28" t="s">
        <v>99</v>
      </c>
      <c r="R13" s="28" t="s">
        <v>57</v>
      </c>
      <c r="S13" s="32" t="s">
        <v>112</v>
      </c>
      <c r="T13" s="28">
        <v>1</v>
      </c>
      <c r="U13" s="28" t="s">
        <v>59</v>
      </c>
      <c r="V13" s="29"/>
      <c r="W13" s="28">
        <v>1</v>
      </c>
      <c r="X13" s="28" t="s">
        <v>59</v>
      </c>
      <c r="Y13" s="29"/>
      <c r="Z13" s="28">
        <v>1</v>
      </c>
      <c r="AA13" s="28" t="s">
        <v>59</v>
      </c>
      <c r="AB13" s="28"/>
      <c r="AC13" s="28">
        <v>1</v>
      </c>
      <c r="AD13" s="28" t="s">
        <v>59</v>
      </c>
      <c r="AE13" s="28"/>
      <c r="AF13" s="30">
        <v>1</v>
      </c>
      <c r="AG13" s="28" t="s">
        <v>59</v>
      </c>
      <c r="AH13" s="31">
        <v>43788</v>
      </c>
      <c r="AI13" s="31"/>
      <c r="AJ13" s="31">
        <v>43969</v>
      </c>
      <c r="AK13" s="23" t="s">
        <v>113</v>
      </c>
    </row>
    <row r="14" spans="1:37" ht="234.6" x14ac:dyDescent="0.3">
      <c r="A14" s="22">
        <v>11</v>
      </c>
      <c r="B14" s="23">
        <v>263</v>
      </c>
      <c r="C14" s="24" t="s">
        <v>47</v>
      </c>
      <c r="D14" s="23">
        <v>29</v>
      </c>
      <c r="E14" s="25" t="s">
        <v>114</v>
      </c>
      <c r="F14" s="25">
        <v>1</v>
      </c>
      <c r="G14" s="26" t="s">
        <v>115</v>
      </c>
      <c r="H14" s="27" t="s">
        <v>116</v>
      </c>
      <c r="I14" s="27" t="s">
        <v>117</v>
      </c>
      <c r="J14" s="27" t="s">
        <v>118</v>
      </c>
      <c r="K14" s="27" t="s">
        <v>119</v>
      </c>
      <c r="L14" s="28" t="s">
        <v>99</v>
      </c>
      <c r="M14" s="28" t="s">
        <v>99</v>
      </c>
      <c r="N14" s="28" t="s">
        <v>99</v>
      </c>
      <c r="O14" s="28" t="s">
        <v>99</v>
      </c>
      <c r="P14" s="32" t="s">
        <v>120</v>
      </c>
      <c r="Q14" s="28">
        <v>0.2</v>
      </c>
      <c r="R14" s="28" t="s">
        <v>57</v>
      </c>
      <c r="S14" s="32" t="s">
        <v>121</v>
      </c>
      <c r="T14" s="28">
        <v>1</v>
      </c>
      <c r="U14" s="28" t="s">
        <v>59</v>
      </c>
      <c r="V14" s="29"/>
      <c r="W14" s="28">
        <v>1</v>
      </c>
      <c r="X14" s="28" t="s">
        <v>59</v>
      </c>
      <c r="Y14" s="29"/>
      <c r="Z14" s="28">
        <v>1</v>
      </c>
      <c r="AA14" s="28" t="s">
        <v>59</v>
      </c>
      <c r="AB14" s="28"/>
      <c r="AC14" s="28">
        <v>1</v>
      </c>
      <c r="AD14" s="28" t="s">
        <v>59</v>
      </c>
      <c r="AE14" s="28"/>
      <c r="AF14" s="30">
        <v>1</v>
      </c>
      <c r="AG14" s="28" t="s">
        <v>59</v>
      </c>
      <c r="AH14" s="31">
        <v>43788</v>
      </c>
      <c r="AI14" s="31"/>
      <c r="AJ14" s="31">
        <v>43969</v>
      </c>
      <c r="AK14" s="23" t="s">
        <v>122</v>
      </c>
    </row>
    <row r="15" spans="1:37" ht="138.6" customHeight="1" x14ac:dyDescent="0.3">
      <c r="A15" s="22">
        <v>12</v>
      </c>
      <c r="B15" s="23">
        <v>263</v>
      </c>
      <c r="C15" s="25" t="s">
        <v>123</v>
      </c>
      <c r="D15" s="23">
        <v>501</v>
      </c>
      <c r="E15" s="25" t="s">
        <v>124</v>
      </c>
      <c r="F15" s="25">
        <v>1</v>
      </c>
      <c r="G15" s="26" t="s">
        <v>125</v>
      </c>
      <c r="H15" s="27" t="s">
        <v>126</v>
      </c>
      <c r="I15" s="27" t="s">
        <v>127</v>
      </c>
      <c r="J15" s="27" t="s">
        <v>128</v>
      </c>
      <c r="K15" s="27" t="s">
        <v>129</v>
      </c>
      <c r="L15" s="28" t="s">
        <v>99</v>
      </c>
      <c r="M15" s="28" t="s">
        <v>99</v>
      </c>
      <c r="N15" s="28" t="s">
        <v>99</v>
      </c>
      <c r="O15" s="28" t="s">
        <v>99</v>
      </c>
      <c r="P15" s="28" t="s">
        <v>99</v>
      </c>
      <c r="Q15" s="28" t="s">
        <v>99</v>
      </c>
      <c r="R15" s="28" t="s">
        <v>99</v>
      </c>
      <c r="S15" s="28" t="s">
        <v>41</v>
      </c>
      <c r="T15" s="28" t="s">
        <v>99</v>
      </c>
      <c r="U15" s="28" t="s">
        <v>100</v>
      </c>
      <c r="V15" s="29" t="s">
        <v>130</v>
      </c>
      <c r="W15" s="28" t="s">
        <v>99</v>
      </c>
      <c r="X15" s="28" t="s">
        <v>100</v>
      </c>
      <c r="Y15" s="29" t="s">
        <v>131</v>
      </c>
      <c r="Z15" s="28">
        <v>0.2</v>
      </c>
      <c r="AA15" s="28" t="s">
        <v>57</v>
      </c>
      <c r="AB15" s="28" t="s">
        <v>41</v>
      </c>
      <c r="AC15" s="28">
        <v>0</v>
      </c>
      <c r="AD15" s="28" t="s">
        <v>57</v>
      </c>
      <c r="AE15" s="29" t="s">
        <v>285</v>
      </c>
      <c r="AF15" s="28">
        <v>1</v>
      </c>
      <c r="AG15" s="28" t="s">
        <v>59</v>
      </c>
      <c r="AH15" s="31">
        <v>43861</v>
      </c>
      <c r="AI15" s="31"/>
      <c r="AJ15" s="31">
        <v>44227</v>
      </c>
      <c r="AK15" s="23" t="s">
        <v>79</v>
      </c>
    </row>
    <row r="16" spans="1:37" ht="153.6" customHeight="1" x14ac:dyDescent="0.3">
      <c r="A16" s="22">
        <v>13</v>
      </c>
      <c r="B16" s="23">
        <v>263</v>
      </c>
      <c r="C16" s="25" t="s">
        <v>123</v>
      </c>
      <c r="D16" s="23">
        <v>501</v>
      </c>
      <c r="E16" s="25" t="s">
        <v>124</v>
      </c>
      <c r="F16" s="25">
        <v>2</v>
      </c>
      <c r="G16" s="26" t="s">
        <v>125</v>
      </c>
      <c r="H16" s="27" t="s">
        <v>126</v>
      </c>
      <c r="I16" s="27" t="s">
        <v>132</v>
      </c>
      <c r="J16" s="27" t="s">
        <v>133</v>
      </c>
      <c r="K16" s="27" t="s">
        <v>134</v>
      </c>
      <c r="L16" s="28" t="s">
        <v>99</v>
      </c>
      <c r="M16" s="28" t="s">
        <v>99</v>
      </c>
      <c r="N16" s="28" t="s">
        <v>99</v>
      </c>
      <c r="O16" s="28" t="s">
        <v>99</v>
      </c>
      <c r="P16" s="28" t="s">
        <v>99</v>
      </c>
      <c r="Q16" s="28" t="s">
        <v>99</v>
      </c>
      <c r="R16" s="28" t="s">
        <v>99</v>
      </c>
      <c r="S16" s="28" t="s">
        <v>99</v>
      </c>
      <c r="T16" s="28" t="s">
        <v>99</v>
      </c>
      <c r="U16" s="28" t="s">
        <v>99</v>
      </c>
      <c r="V16" s="28" t="s">
        <v>99</v>
      </c>
      <c r="W16" s="28" t="s">
        <v>99</v>
      </c>
      <c r="X16" s="28" t="s">
        <v>99</v>
      </c>
      <c r="Y16" s="28" t="s">
        <v>41</v>
      </c>
      <c r="Z16" s="28">
        <v>0</v>
      </c>
      <c r="AA16" s="28" t="s">
        <v>57</v>
      </c>
      <c r="AB16" s="29" t="s">
        <v>135</v>
      </c>
      <c r="AC16" s="28">
        <v>0.7</v>
      </c>
      <c r="AD16" s="28" t="s">
        <v>57</v>
      </c>
      <c r="AE16" s="29" t="s">
        <v>286</v>
      </c>
      <c r="AF16" s="28">
        <v>1</v>
      </c>
      <c r="AG16" s="28" t="s">
        <v>59</v>
      </c>
      <c r="AH16" s="31">
        <v>43861</v>
      </c>
      <c r="AI16" s="31">
        <v>44130</v>
      </c>
      <c r="AJ16" s="31">
        <v>44227</v>
      </c>
      <c r="AK16" s="23" t="s">
        <v>136</v>
      </c>
    </row>
    <row r="17" spans="1:37" ht="405.6" customHeight="1" x14ac:dyDescent="0.3">
      <c r="A17" s="22">
        <v>14</v>
      </c>
      <c r="B17" s="23">
        <v>263</v>
      </c>
      <c r="C17" s="25" t="s">
        <v>123</v>
      </c>
      <c r="D17" s="23">
        <v>501</v>
      </c>
      <c r="E17" s="25" t="s">
        <v>124</v>
      </c>
      <c r="F17" s="25">
        <v>3</v>
      </c>
      <c r="G17" s="26" t="s">
        <v>125</v>
      </c>
      <c r="H17" s="27" t="s">
        <v>126</v>
      </c>
      <c r="I17" s="27" t="s">
        <v>137</v>
      </c>
      <c r="J17" s="27" t="s">
        <v>138</v>
      </c>
      <c r="K17" s="27" t="s">
        <v>139</v>
      </c>
      <c r="L17" s="28" t="s">
        <v>99</v>
      </c>
      <c r="M17" s="28" t="s">
        <v>99</v>
      </c>
      <c r="N17" s="28" t="s">
        <v>99</v>
      </c>
      <c r="O17" s="28" t="s">
        <v>99</v>
      </c>
      <c r="P17" s="28" t="s">
        <v>99</v>
      </c>
      <c r="Q17" s="28" t="s">
        <v>99</v>
      </c>
      <c r="R17" s="28" t="s">
        <v>99</v>
      </c>
      <c r="S17" s="28" t="s">
        <v>41</v>
      </c>
      <c r="T17" s="28" t="s">
        <v>99</v>
      </c>
      <c r="U17" s="28" t="s">
        <v>100</v>
      </c>
      <c r="V17" s="29" t="s">
        <v>140</v>
      </c>
      <c r="W17" s="28" t="s">
        <v>99</v>
      </c>
      <c r="X17" s="28" t="s">
        <v>100</v>
      </c>
      <c r="Y17" s="29" t="s">
        <v>141</v>
      </c>
      <c r="Z17" s="28">
        <v>0.3</v>
      </c>
      <c r="AA17" s="28" t="s">
        <v>57</v>
      </c>
      <c r="AB17" s="29" t="s">
        <v>142</v>
      </c>
      <c r="AC17" s="28">
        <v>0.3</v>
      </c>
      <c r="AD17" s="28" t="s">
        <v>57</v>
      </c>
      <c r="AE17" s="29" t="s">
        <v>287</v>
      </c>
      <c r="AF17" s="28">
        <v>1</v>
      </c>
      <c r="AG17" s="28" t="s">
        <v>59</v>
      </c>
      <c r="AH17" s="31">
        <v>43861</v>
      </c>
      <c r="AI17" s="31"/>
      <c r="AJ17" s="31">
        <v>44227</v>
      </c>
      <c r="AK17" s="23" t="s">
        <v>143</v>
      </c>
    </row>
    <row r="18" spans="1:37" ht="69" x14ac:dyDescent="0.3">
      <c r="A18" s="22">
        <v>15</v>
      </c>
      <c r="B18" s="23">
        <v>263</v>
      </c>
      <c r="C18" s="25" t="s">
        <v>123</v>
      </c>
      <c r="D18" s="23">
        <v>65</v>
      </c>
      <c r="E18" s="25" t="s">
        <v>144</v>
      </c>
      <c r="F18" s="25">
        <v>1</v>
      </c>
      <c r="G18" s="26" t="s">
        <v>145</v>
      </c>
      <c r="H18" s="27" t="s">
        <v>146</v>
      </c>
      <c r="I18" s="27" t="s">
        <v>147</v>
      </c>
      <c r="J18" s="27" t="s">
        <v>148</v>
      </c>
      <c r="K18" s="27" t="s">
        <v>149</v>
      </c>
      <c r="L18" s="28" t="s">
        <v>99</v>
      </c>
      <c r="M18" s="28" t="s">
        <v>99</v>
      </c>
      <c r="N18" s="28" t="s">
        <v>99</v>
      </c>
      <c r="O18" s="28" t="s">
        <v>99</v>
      </c>
      <c r="P18" s="28" t="s">
        <v>99</v>
      </c>
      <c r="Q18" s="28" t="s">
        <v>99</v>
      </c>
      <c r="R18" s="28" t="s">
        <v>99</v>
      </c>
      <c r="S18" s="28" t="s">
        <v>99</v>
      </c>
      <c r="T18" s="28" t="s">
        <v>99</v>
      </c>
      <c r="U18" s="28" t="s">
        <v>99</v>
      </c>
      <c r="V18" s="28" t="s">
        <v>99</v>
      </c>
      <c r="W18" s="28" t="s">
        <v>99</v>
      </c>
      <c r="X18" s="28" t="s">
        <v>99</v>
      </c>
      <c r="Y18" s="28" t="s">
        <v>41</v>
      </c>
      <c r="Z18" s="28">
        <v>0</v>
      </c>
      <c r="AA18" s="28" t="s">
        <v>57</v>
      </c>
      <c r="AB18" s="29" t="s">
        <v>150</v>
      </c>
      <c r="AC18" s="28">
        <v>1</v>
      </c>
      <c r="AD18" s="28" t="s">
        <v>59</v>
      </c>
      <c r="AE18" s="29"/>
      <c r="AF18" s="28">
        <v>1</v>
      </c>
      <c r="AG18" s="28" t="s">
        <v>59</v>
      </c>
      <c r="AH18" s="31">
        <v>44095</v>
      </c>
      <c r="AI18" s="31"/>
      <c r="AJ18" s="31">
        <v>44135</v>
      </c>
      <c r="AK18" s="23" t="s">
        <v>151</v>
      </c>
    </row>
    <row r="19" spans="1:37" ht="41.4" x14ac:dyDescent="0.3">
      <c r="A19" s="22">
        <v>16</v>
      </c>
      <c r="B19" s="23">
        <v>263</v>
      </c>
      <c r="C19" s="25" t="s">
        <v>123</v>
      </c>
      <c r="D19" s="23">
        <v>65</v>
      </c>
      <c r="E19" s="25" t="s">
        <v>144</v>
      </c>
      <c r="F19" s="25">
        <v>2</v>
      </c>
      <c r="G19" s="26" t="s">
        <v>145</v>
      </c>
      <c r="H19" s="27" t="s">
        <v>146</v>
      </c>
      <c r="I19" s="27" t="s">
        <v>152</v>
      </c>
      <c r="J19" s="27" t="s">
        <v>153</v>
      </c>
      <c r="K19" s="27" t="s">
        <v>154</v>
      </c>
      <c r="L19" s="28" t="s">
        <v>99</v>
      </c>
      <c r="M19" s="28" t="s">
        <v>99</v>
      </c>
      <c r="N19" s="28" t="s">
        <v>99</v>
      </c>
      <c r="O19" s="28" t="s">
        <v>99</v>
      </c>
      <c r="P19" s="28" t="s">
        <v>99</v>
      </c>
      <c r="Q19" s="28" t="s">
        <v>99</v>
      </c>
      <c r="R19" s="28" t="s">
        <v>99</v>
      </c>
      <c r="S19" s="28" t="s">
        <v>99</v>
      </c>
      <c r="T19" s="28" t="s">
        <v>99</v>
      </c>
      <c r="U19" s="28" t="s">
        <v>99</v>
      </c>
      <c r="V19" s="28" t="s">
        <v>99</v>
      </c>
      <c r="W19" s="28" t="s">
        <v>99</v>
      </c>
      <c r="X19" s="28" t="s">
        <v>99</v>
      </c>
      <c r="Y19" s="28" t="s">
        <v>41</v>
      </c>
      <c r="Z19" s="28">
        <v>0</v>
      </c>
      <c r="AA19" s="28" t="s">
        <v>57</v>
      </c>
      <c r="AB19" s="29" t="s">
        <v>155</v>
      </c>
      <c r="AC19" s="28">
        <v>1</v>
      </c>
      <c r="AD19" s="28" t="s">
        <v>59</v>
      </c>
      <c r="AE19" s="29"/>
      <c r="AF19" s="28">
        <v>1</v>
      </c>
      <c r="AG19" s="28" t="s">
        <v>59</v>
      </c>
      <c r="AH19" s="31">
        <v>44095</v>
      </c>
      <c r="AI19" s="31"/>
      <c r="AJ19" s="31">
        <v>44377</v>
      </c>
      <c r="AK19" s="23" t="s">
        <v>151</v>
      </c>
    </row>
    <row r="20" spans="1:37" ht="69" x14ac:dyDescent="0.3">
      <c r="A20" s="22">
        <v>17</v>
      </c>
      <c r="B20" s="23">
        <v>263</v>
      </c>
      <c r="C20" s="25" t="s">
        <v>123</v>
      </c>
      <c r="D20" s="23">
        <v>65</v>
      </c>
      <c r="E20" s="25" t="s">
        <v>144</v>
      </c>
      <c r="F20" s="25">
        <v>3</v>
      </c>
      <c r="G20" s="26" t="s">
        <v>145</v>
      </c>
      <c r="H20" s="27" t="s">
        <v>146</v>
      </c>
      <c r="I20" s="27" t="s">
        <v>156</v>
      </c>
      <c r="J20" s="27" t="s">
        <v>157</v>
      </c>
      <c r="K20" s="27" t="s">
        <v>158</v>
      </c>
      <c r="L20" s="28" t="s">
        <v>99</v>
      </c>
      <c r="M20" s="28" t="s">
        <v>99</v>
      </c>
      <c r="N20" s="28" t="s">
        <v>99</v>
      </c>
      <c r="O20" s="28" t="s">
        <v>99</v>
      </c>
      <c r="P20" s="28" t="s">
        <v>99</v>
      </c>
      <c r="Q20" s="28" t="s">
        <v>99</v>
      </c>
      <c r="R20" s="28" t="s">
        <v>99</v>
      </c>
      <c r="S20" s="28" t="s">
        <v>99</v>
      </c>
      <c r="T20" s="28" t="s">
        <v>99</v>
      </c>
      <c r="U20" s="28" t="s">
        <v>99</v>
      </c>
      <c r="V20" s="28" t="s">
        <v>99</v>
      </c>
      <c r="W20" s="28" t="s">
        <v>99</v>
      </c>
      <c r="X20" s="28" t="s">
        <v>99</v>
      </c>
      <c r="Y20" s="28" t="s">
        <v>41</v>
      </c>
      <c r="Z20" s="28">
        <v>0</v>
      </c>
      <c r="AA20" s="28" t="s">
        <v>57</v>
      </c>
      <c r="AB20" s="29" t="s">
        <v>150</v>
      </c>
      <c r="AC20" s="28">
        <v>1</v>
      </c>
      <c r="AD20" s="28" t="s">
        <v>59</v>
      </c>
      <c r="AE20" s="29"/>
      <c r="AF20" s="28">
        <v>1</v>
      </c>
      <c r="AG20" s="28" t="s">
        <v>59</v>
      </c>
      <c r="AH20" s="31">
        <v>44095</v>
      </c>
      <c r="AI20" s="31"/>
      <c r="AJ20" s="31">
        <v>44377</v>
      </c>
      <c r="AK20" s="23" t="s">
        <v>151</v>
      </c>
    </row>
    <row r="21" spans="1:37" ht="96.6" x14ac:dyDescent="0.3">
      <c r="A21" s="33">
        <v>18</v>
      </c>
      <c r="B21" s="34">
        <v>263</v>
      </c>
      <c r="C21" s="35" t="s">
        <v>123</v>
      </c>
      <c r="D21" s="34">
        <v>65</v>
      </c>
      <c r="E21" s="35" t="s">
        <v>144</v>
      </c>
      <c r="F21" s="35">
        <v>4</v>
      </c>
      <c r="G21" s="36" t="s">
        <v>145</v>
      </c>
      <c r="H21" s="37" t="s">
        <v>146</v>
      </c>
      <c r="I21" s="37" t="s">
        <v>159</v>
      </c>
      <c r="J21" s="37" t="s">
        <v>160</v>
      </c>
      <c r="K21" s="37" t="s">
        <v>161</v>
      </c>
      <c r="L21" s="38" t="s">
        <v>99</v>
      </c>
      <c r="M21" s="38" t="s">
        <v>99</v>
      </c>
      <c r="N21" s="38" t="s">
        <v>99</v>
      </c>
      <c r="O21" s="38" t="s">
        <v>99</v>
      </c>
      <c r="P21" s="38" t="s">
        <v>99</v>
      </c>
      <c r="Q21" s="38" t="s">
        <v>99</v>
      </c>
      <c r="R21" s="38" t="s">
        <v>99</v>
      </c>
      <c r="S21" s="38" t="s">
        <v>99</v>
      </c>
      <c r="T21" s="38" t="s">
        <v>99</v>
      </c>
      <c r="U21" s="38" t="s">
        <v>99</v>
      </c>
      <c r="V21" s="38" t="s">
        <v>99</v>
      </c>
      <c r="W21" s="38" t="s">
        <v>99</v>
      </c>
      <c r="X21" s="38" t="s">
        <v>99</v>
      </c>
      <c r="Y21" s="38" t="s">
        <v>41</v>
      </c>
      <c r="Z21" s="38">
        <v>0</v>
      </c>
      <c r="AA21" s="38" t="s">
        <v>57</v>
      </c>
      <c r="AB21" s="38" t="s">
        <v>41</v>
      </c>
      <c r="AC21" s="38">
        <v>0</v>
      </c>
      <c r="AD21" s="38" t="s">
        <v>57</v>
      </c>
      <c r="AE21" s="38" t="s">
        <v>41</v>
      </c>
      <c r="AF21" s="38">
        <v>0</v>
      </c>
      <c r="AG21" s="38" t="s">
        <v>57</v>
      </c>
      <c r="AH21" s="40">
        <v>44095</v>
      </c>
      <c r="AI21" s="40"/>
      <c r="AJ21" s="40">
        <v>44377</v>
      </c>
      <c r="AK21" s="34" t="s">
        <v>162</v>
      </c>
    </row>
    <row r="22" spans="1:37" ht="93" customHeight="1" x14ac:dyDescent="0.3">
      <c r="A22" s="33">
        <v>19</v>
      </c>
      <c r="B22" s="34">
        <v>263</v>
      </c>
      <c r="C22" s="35" t="s">
        <v>123</v>
      </c>
      <c r="D22" s="34">
        <v>65</v>
      </c>
      <c r="E22" s="35" t="s">
        <v>163</v>
      </c>
      <c r="F22" s="35">
        <v>1</v>
      </c>
      <c r="G22" s="36" t="s">
        <v>164</v>
      </c>
      <c r="H22" s="37" t="s">
        <v>165</v>
      </c>
      <c r="I22" s="37" t="s">
        <v>166</v>
      </c>
      <c r="J22" s="37" t="s">
        <v>167</v>
      </c>
      <c r="K22" s="37" t="s">
        <v>168</v>
      </c>
      <c r="L22" s="38" t="s">
        <v>99</v>
      </c>
      <c r="M22" s="38" t="s">
        <v>99</v>
      </c>
      <c r="N22" s="38" t="s">
        <v>99</v>
      </c>
      <c r="O22" s="38" t="s">
        <v>99</v>
      </c>
      <c r="P22" s="38" t="s">
        <v>99</v>
      </c>
      <c r="Q22" s="38" t="s">
        <v>99</v>
      </c>
      <c r="R22" s="38" t="s">
        <v>99</v>
      </c>
      <c r="S22" s="38" t="s">
        <v>99</v>
      </c>
      <c r="T22" s="38" t="s">
        <v>99</v>
      </c>
      <c r="U22" s="38" t="s">
        <v>99</v>
      </c>
      <c r="V22" s="38" t="s">
        <v>99</v>
      </c>
      <c r="W22" s="38" t="s">
        <v>99</v>
      </c>
      <c r="X22" s="38" t="s">
        <v>99</v>
      </c>
      <c r="Y22" s="39" t="s">
        <v>271</v>
      </c>
      <c r="Z22" s="38">
        <v>0.5</v>
      </c>
      <c r="AA22" s="38" t="s">
        <v>57</v>
      </c>
      <c r="AB22" s="39" t="s">
        <v>169</v>
      </c>
      <c r="AC22" s="38">
        <v>0.75</v>
      </c>
      <c r="AD22" s="38" t="s">
        <v>57</v>
      </c>
      <c r="AE22" s="39" t="s">
        <v>296</v>
      </c>
      <c r="AF22" s="38">
        <v>0.75</v>
      </c>
      <c r="AG22" s="38" t="s">
        <v>57</v>
      </c>
      <c r="AH22" s="40">
        <v>44095</v>
      </c>
      <c r="AI22" s="40"/>
      <c r="AJ22" s="40">
        <v>44459</v>
      </c>
      <c r="AK22" s="34" t="s">
        <v>170</v>
      </c>
    </row>
    <row r="23" spans="1:37" ht="110.4" x14ac:dyDescent="0.3">
      <c r="A23" s="33">
        <v>20</v>
      </c>
      <c r="B23" s="34">
        <v>263</v>
      </c>
      <c r="C23" s="35" t="s">
        <v>123</v>
      </c>
      <c r="D23" s="34">
        <v>65</v>
      </c>
      <c r="E23" s="35" t="s">
        <v>171</v>
      </c>
      <c r="F23" s="35">
        <v>1</v>
      </c>
      <c r="G23" s="36" t="s">
        <v>172</v>
      </c>
      <c r="H23" s="37" t="s">
        <v>173</v>
      </c>
      <c r="I23" s="37" t="s">
        <v>174</v>
      </c>
      <c r="J23" s="37" t="s">
        <v>175</v>
      </c>
      <c r="K23" s="37" t="s">
        <v>176</v>
      </c>
      <c r="L23" s="38" t="s">
        <v>99</v>
      </c>
      <c r="M23" s="38" t="s">
        <v>99</v>
      </c>
      <c r="N23" s="38" t="s">
        <v>99</v>
      </c>
      <c r="O23" s="38" t="s">
        <v>99</v>
      </c>
      <c r="P23" s="38" t="s">
        <v>99</v>
      </c>
      <c r="Q23" s="38" t="s">
        <v>99</v>
      </c>
      <c r="R23" s="38" t="s">
        <v>99</v>
      </c>
      <c r="S23" s="38" t="s">
        <v>99</v>
      </c>
      <c r="T23" s="38" t="s">
        <v>99</v>
      </c>
      <c r="U23" s="38" t="s">
        <v>99</v>
      </c>
      <c r="V23" s="38" t="s">
        <v>99</v>
      </c>
      <c r="W23" s="38" t="s">
        <v>99</v>
      </c>
      <c r="X23" s="38" t="s">
        <v>99</v>
      </c>
      <c r="Y23" s="38" t="s">
        <v>41</v>
      </c>
      <c r="Z23" s="38">
        <v>0</v>
      </c>
      <c r="AA23" s="38" t="s">
        <v>57</v>
      </c>
      <c r="AB23" s="38" t="s">
        <v>41</v>
      </c>
      <c r="AC23" s="38">
        <v>0</v>
      </c>
      <c r="AD23" s="38" t="s">
        <v>57</v>
      </c>
      <c r="AE23" s="39" t="s">
        <v>297</v>
      </c>
      <c r="AF23" s="38">
        <v>0.5</v>
      </c>
      <c r="AG23" s="38" t="s">
        <v>57</v>
      </c>
      <c r="AH23" s="40">
        <v>44095</v>
      </c>
      <c r="AI23" s="40"/>
      <c r="AJ23" s="40">
        <v>44459</v>
      </c>
      <c r="AK23" s="34" t="s">
        <v>177</v>
      </c>
    </row>
    <row r="24" spans="1:37" ht="110.4" x14ac:dyDescent="0.3">
      <c r="A24" s="33">
        <v>21</v>
      </c>
      <c r="B24" s="34">
        <v>263</v>
      </c>
      <c r="C24" s="35" t="s">
        <v>123</v>
      </c>
      <c r="D24" s="34">
        <v>65</v>
      </c>
      <c r="E24" s="35" t="s">
        <v>171</v>
      </c>
      <c r="F24" s="35">
        <v>2</v>
      </c>
      <c r="G24" s="36" t="s">
        <v>172</v>
      </c>
      <c r="H24" s="37" t="s">
        <v>173</v>
      </c>
      <c r="I24" s="37" t="s">
        <v>279</v>
      </c>
      <c r="J24" s="37" t="s">
        <v>178</v>
      </c>
      <c r="K24" s="37" t="s">
        <v>179</v>
      </c>
      <c r="L24" s="38" t="s">
        <v>99</v>
      </c>
      <c r="M24" s="38" t="s">
        <v>99</v>
      </c>
      <c r="N24" s="38" t="s">
        <v>99</v>
      </c>
      <c r="O24" s="38" t="s">
        <v>99</v>
      </c>
      <c r="P24" s="38" t="s">
        <v>99</v>
      </c>
      <c r="Q24" s="38" t="s">
        <v>99</v>
      </c>
      <c r="R24" s="38" t="s">
        <v>99</v>
      </c>
      <c r="S24" s="38" t="s">
        <v>99</v>
      </c>
      <c r="T24" s="38" t="s">
        <v>99</v>
      </c>
      <c r="U24" s="38" t="s">
        <v>99</v>
      </c>
      <c r="V24" s="38" t="s">
        <v>99</v>
      </c>
      <c r="W24" s="38" t="s">
        <v>99</v>
      </c>
      <c r="X24" s="38" t="s">
        <v>99</v>
      </c>
      <c r="Y24" s="38" t="s">
        <v>41</v>
      </c>
      <c r="Z24" s="38">
        <v>0</v>
      </c>
      <c r="AA24" s="38" t="s">
        <v>57</v>
      </c>
      <c r="AB24" s="38" t="s">
        <v>41</v>
      </c>
      <c r="AC24" s="38">
        <v>0</v>
      </c>
      <c r="AD24" s="38" t="s">
        <v>57</v>
      </c>
      <c r="AE24" s="39" t="s">
        <v>298</v>
      </c>
      <c r="AF24" s="38">
        <v>0.5</v>
      </c>
      <c r="AG24" s="38" t="s">
        <v>57</v>
      </c>
      <c r="AH24" s="40">
        <v>44095</v>
      </c>
      <c r="AI24" s="40"/>
      <c r="AJ24" s="40">
        <v>44459</v>
      </c>
      <c r="AK24" s="34" t="s">
        <v>177</v>
      </c>
    </row>
    <row r="25" spans="1:37" ht="82.8" x14ac:dyDescent="0.3">
      <c r="A25" s="22">
        <v>22</v>
      </c>
      <c r="B25" s="23">
        <v>263</v>
      </c>
      <c r="C25" s="25" t="s">
        <v>123</v>
      </c>
      <c r="D25" s="23">
        <v>65</v>
      </c>
      <c r="E25" s="25" t="s">
        <v>70</v>
      </c>
      <c r="F25" s="25">
        <v>1</v>
      </c>
      <c r="G25" s="26" t="s">
        <v>180</v>
      </c>
      <c r="H25" s="27" t="s">
        <v>181</v>
      </c>
      <c r="I25" s="27" t="s">
        <v>182</v>
      </c>
      <c r="J25" s="27" t="s">
        <v>183</v>
      </c>
      <c r="K25" s="27" t="s">
        <v>184</v>
      </c>
      <c r="L25" s="28" t="s">
        <v>99</v>
      </c>
      <c r="M25" s="28" t="s">
        <v>99</v>
      </c>
      <c r="N25" s="28" t="s">
        <v>99</v>
      </c>
      <c r="O25" s="28" t="s">
        <v>99</v>
      </c>
      <c r="P25" s="28" t="s">
        <v>99</v>
      </c>
      <c r="Q25" s="28" t="s">
        <v>99</v>
      </c>
      <c r="R25" s="28" t="s">
        <v>99</v>
      </c>
      <c r="S25" s="28" t="s">
        <v>99</v>
      </c>
      <c r="T25" s="28" t="s">
        <v>99</v>
      </c>
      <c r="U25" s="28" t="s">
        <v>99</v>
      </c>
      <c r="V25" s="28" t="s">
        <v>99</v>
      </c>
      <c r="W25" s="28" t="s">
        <v>99</v>
      </c>
      <c r="X25" s="28" t="s">
        <v>99</v>
      </c>
      <c r="Y25" s="29" t="s">
        <v>185</v>
      </c>
      <c r="Z25" s="28">
        <v>1</v>
      </c>
      <c r="AA25" s="28" t="s">
        <v>59</v>
      </c>
      <c r="AB25" s="29"/>
      <c r="AC25" s="28">
        <v>1</v>
      </c>
      <c r="AD25" s="28" t="s">
        <v>59</v>
      </c>
      <c r="AE25" s="29"/>
      <c r="AF25" s="28">
        <v>1</v>
      </c>
      <c r="AG25" s="28" t="s">
        <v>59</v>
      </c>
      <c r="AH25" s="31">
        <v>44095</v>
      </c>
      <c r="AI25" s="31"/>
      <c r="AJ25" s="31">
        <v>44196</v>
      </c>
      <c r="AK25" s="23" t="s">
        <v>170</v>
      </c>
    </row>
    <row r="26" spans="1:37" ht="82.8" x14ac:dyDescent="0.3">
      <c r="A26" s="22">
        <v>23</v>
      </c>
      <c r="B26" s="23">
        <v>263</v>
      </c>
      <c r="C26" s="25" t="s">
        <v>123</v>
      </c>
      <c r="D26" s="23">
        <v>65</v>
      </c>
      <c r="E26" s="25" t="s">
        <v>186</v>
      </c>
      <c r="F26" s="25">
        <v>1</v>
      </c>
      <c r="G26" s="26" t="s">
        <v>187</v>
      </c>
      <c r="H26" s="27" t="s">
        <v>188</v>
      </c>
      <c r="I26" s="27" t="s">
        <v>189</v>
      </c>
      <c r="J26" s="27" t="s">
        <v>190</v>
      </c>
      <c r="K26" s="27" t="s">
        <v>191</v>
      </c>
      <c r="L26" s="28" t="s">
        <v>99</v>
      </c>
      <c r="M26" s="28" t="s">
        <v>99</v>
      </c>
      <c r="N26" s="28" t="s">
        <v>99</v>
      </c>
      <c r="O26" s="28" t="s">
        <v>99</v>
      </c>
      <c r="P26" s="28" t="s">
        <v>99</v>
      </c>
      <c r="Q26" s="28" t="s">
        <v>99</v>
      </c>
      <c r="R26" s="28" t="s">
        <v>99</v>
      </c>
      <c r="S26" s="28" t="s">
        <v>99</v>
      </c>
      <c r="T26" s="28" t="s">
        <v>99</v>
      </c>
      <c r="U26" s="28" t="s">
        <v>99</v>
      </c>
      <c r="V26" s="28" t="s">
        <v>99</v>
      </c>
      <c r="W26" s="28" t="s">
        <v>99</v>
      </c>
      <c r="X26" s="28" t="s">
        <v>99</v>
      </c>
      <c r="Y26" s="28" t="s">
        <v>41</v>
      </c>
      <c r="Z26" s="28">
        <v>0</v>
      </c>
      <c r="AA26" s="28" t="s">
        <v>57</v>
      </c>
      <c r="AB26" s="29" t="s">
        <v>192</v>
      </c>
      <c r="AC26" s="28">
        <v>1</v>
      </c>
      <c r="AD26" s="28" t="s">
        <v>59</v>
      </c>
      <c r="AE26" s="29"/>
      <c r="AF26" s="28">
        <v>1</v>
      </c>
      <c r="AG26" s="28" t="s">
        <v>59</v>
      </c>
      <c r="AH26" s="31">
        <v>44095</v>
      </c>
      <c r="AI26" s="31"/>
      <c r="AJ26" s="31">
        <v>44196</v>
      </c>
      <c r="AK26" s="23" t="s">
        <v>170</v>
      </c>
    </row>
    <row r="27" spans="1:37" ht="93.6" customHeight="1" x14ac:dyDescent="0.3">
      <c r="A27" s="33">
        <v>24</v>
      </c>
      <c r="B27" s="34">
        <v>263</v>
      </c>
      <c r="C27" s="35" t="s">
        <v>123</v>
      </c>
      <c r="D27" s="34">
        <v>65</v>
      </c>
      <c r="E27" s="35" t="s">
        <v>186</v>
      </c>
      <c r="F27" s="35">
        <v>2</v>
      </c>
      <c r="G27" s="36" t="s">
        <v>193</v>
      </c>
      <c r="H27" s="37" t="s">
        <v>188</v>
      </c>
      <c r="I27" s="37" t="s">
        <v>166</v>
      </c>
      <c r="J27" s="37" t="s">
        <v>194</v>
      </c>
      <c r="K27" s="37" t="s">
        <v>168</v>
      </c>
      <c r="L27" s="38" t="s">
        <v>99</v>
      </c>
      <c r="M27" s="38" t="s">
        <v>99</v>
      </c>
      <c r="N27" s="38" t="s">
        <v>99</v>
      </c>
      <c r="O27" s="38" t="s">
        <v>99</v>
      </c>
      <c r="P27" s="38" t="s">
        <v>99</v>
      </c>
      <c r="Q27" s="38" t="s">
        <v>99</v>
      </c>
      <c r="R27" s="38" t="s">
        <v>99</v>
      </c>
      <c r="S27" s="38" t="s">
        <v>99</v>
      </c>
      <c r="T27" s="38" t="s">
        <v>99</v>
      </c>
      <c r="U27" s="38" t="s">
        <v>99</v>
      </c>
      <c r="V27" s="38" t="s">
        <v>99</v>
      </c>
      <c r="W27" s="38" t="s">
        <v>99</v>
      </c>
      <c r="X27" s="38" t="s">
        <v>99</v>
      </c>
      <c r="Y27" s="39" t="s">
        <v>195</v>
      </c>
      <c r="Z27" s="38">
        <v>0.5</v>
      </c>
      <c r="AA27" s="38" t="s">
        <v>57</v>
      </c>
      <c r="AB27" s="39" t="s">
        <v>196</v>
      </c>
      <c r="AC27" s="38">
        <v>0.75</v>
      </c>
      <c r="AD27" s="38" t="s">
        <v>57</v>
      </c>
      <c r="AE27" s="39" t="s">
        <v>296</v>
      </c>
      <c r="AF27" s="38">
        <v>0.75</v>
      </c>
      <c r="AG27" s="38" t="s">
        <v>57</v>
      </c>
      <c r="AH27" s="40">
        <v>44095</v>
      </c>
      <c r="AI27" s="40"/>
      <c r="AJ27" s="40">
        <v>44459</v>
      </c>
      <c r="AK27" s="34" t="s">
        <v>170</v>
      </c>
    </row>
    <row r="28" spans="1:37" ht="69" x14ac:dyDescent="0.3">
      <c r="A28" s="22">
        <v>25</v>
      </c>
      <c r="B28" s="23">
        <v>263</v>
      </c>
      <c r="C28" s="25" t="s">
        <v>123</v>
      </c>
      <c r="D28" s="23">
        <v>65</v>
      </c>
      <c r="E28" s="25" t="s">
        <v>186</v>
      </c>
      <c r="F28" s="25">
        <v>3</v>
      </c>
      <c r="G28" s="26" t="s">
        <v>193</v>
      </c>
      <c r="H28" s="27" t="s">
        <v>188</v>
      </c>
      <c r="I28" s="27" t="s">
        <v>182</v>
      </c>
      <c r="J28" s="27" t="s">
        <v>183</v>
      </c>
      <c r="K28" s="27" t="s">
        <v>184</v>
      </c>
      <c r="L28" s="28" t="s">
        <v>99</v>
      </c>
      <c r="M28" s="28" t="s">
        <v>99</v>
      </c>
      <c r="N28" s="28" t="s">
        <v>99</v>
      </c>
      <c r="O28" s="28" t="s">
        <v>99</v>
      </c>
      <c r="P28" s="28" t="s">
        <v>99</v>
      </c>
      <c r="Q28" s="28" t="s">
        <v>99</v>
      </c>
      <c r="R28" s="28" t="s">
        <v>99</v>
      </c>
      <c r="S28" s="28" t="s">
        <v>99</v>
      </c>
      <c r="T28" s="28" t="s">
        <v>99</v>
      </c>
      <c r="U28" s="28" t="s">
        <v>99</v>
      </c>
      <c r="V28" s="28" t="s">
        <v>99</v>
      </c>
      <c r="W28" s="28" t="s">
        <v>99</v>
      </c>
      <c r="X28" s="28" t="s">
        <v>99</v>
      </c>
      <c r="Y28" s="29" t="s">
        <v>197</v>
      </c>
      <c r="Z28" s="28">
        <v>1</v>
      </c>
      <c r="AA28" s="28" t="s">
        <v>59</v>
      </c>
      <c r="AB28" s="29"/>
      <c r="AC28" s="28">
        <v>1</v>
      </c>
      <c r="AD28" s="28" t="s">
        <v>59</v>
      </c>
      <c r="AE28" s="29"/>
      <c r="AF28" s="28">
        <v>1</v>
      </c>
      <c r="AG28" s="28" t="s">
        <v>59</v>
      </c>
      <c r="AH28" s="31">
        <v>44095</v>
      </c>
      <c r="AI28" s="31"/>
      <c r="AJ28" s="31">
        <v>44196</v>
      </c>
      <c r="AK28" s="23" t="s">
        <v>170</v>
      </c>
    </row>
    <row r="29" spans="1:37" ht="69" x14ac:dyDescent="0.3">
      <c r="A29" s="22">
        <v>26</v>
      </c>
      <c r="B29" s="23">
        <v>263</v>
      </c>
      <c r="C29" s="25" t="s">
        <v>123</v>
      </c>
      <c r="D29" s="23">
        <v>65</v>
      </c>
      <c r="E29" s="25" t="s">
        <v>186</v>
      </c>
      <c r="F29" s="25">
        <v>4</v>
      </c>
      <c r="G29" s="26" t="s">
        <v>187</v>
      </c>
      <c r="H29" s="27" t="s">
        <v>198</v>
      </c>
      <c r="I29" s="27" t="s">
        <v>199</v>
      </c>
      <c r="J29" s="27" t="s">
        <v>200</v>
      </c>
      <c r="K29" s="27" t="s">
        <v>179</v>
      </c>
      <c r="L29" s="28" t="s">
        <v>99</v>
      </c>
      <c r="M29" s="28" t="s">
        <v>99</v>
      </c>
      <c r="N29" s="28" t="s">
        <v>99</v>
      </c>
      <c r="O29" s="28" t="s">
        <v>99</v>
      </c>
      <c r="P29" s="28" t="s">
        <v>99</v>
      </c>
      <c r="Q29" s="28" t="s">
        <v>99</v>
      </c>
      <c r="R29" s="28" t="s">
        <v>99</v>
      </c>
      <c r="S29" s="28" t="s">
        <v>99</v>
      </c>
      <c r="T29" s="28" t="s">
        <v>99</v>
      </c>
      <c r="U29" s="28" t="s">
        <v>99</v>
      </c>
      <c r="V29" s="28" t="s">
        <v>99</v>
      </c>
      <c r="W29" s="28" t="s">
        <v>99</v>
      </c>
      <c r="X29" s="28" t="s">
        <v>99</v>
      </c>
      <c r="Y29" s="29" t="s">
        <v>201</v>
      </c>
      <c r="Z29" s="28">
        <v>0.5</v>
      </c>
      <c r="AA29" s="28" t="s">
        <v>57</v>
      </c>
      <c r="AB29" s="29" t="s">
        <v>202</v>
      </c>
      <c r="AC29" s="28">
        <v>1</v>
      </c>
      <c r="AD29" s="28" t="s">
        <v>59</v>
      </c>
      <c r="AE29" s="29"/>
      <c r="AF29" s="28">
        <v>1</v>
      </c>
      <c r="AG29" s="28" t="s">
        <v>59</v>
      </c>
      <c r="AH29" s="31">
        <v>44095</v>
      </c>
      <c r="AI29" s="31"/>
      <c r="AJ29" s="31">
        <v>44196</v>
      </c>
      <c r="AK29" s="23" t="s">
        <v>203</v>
      </c>
    </row>
    <row r="30" spans="1:37" ht="69" x14ac:dyDescent="0.3">
      <c r="A30" s="22">
        <v>27</v>
      </c>
      <c r="B30" s="23">
        <v>263</v>
      </c>
      <c r="C30" s="25" t="s">
        <v>123</v>
      </c>
      <c r="D30" s="23">
        <v>65</v>
      </c>
      <c r="E30" s="25" t="s">
        <v>204</v>
      </c>
      <c r="F30" s="25">
        <v>1</v>
      </c>
      <c r="G30" s="26" t="s">
        <v>205</v>
      </c>
      <c r="H30" s="27" t="s">
        <v>206</v>
      </c>
      <c r="I30" s="27" t="s">
        <v>207</v>
      </c>
      <c r="J30" s="27" t="s">
        <v>200</v>
      </c>
      <c r="K30" s="27" t="s">
        <v>208</v>
      </c>
      <c r="L30" s="28" t="s">
        <v>99</v>
      </c>
      <c r="M30" s="28" t="s">
        <v>99</v>
      </c>
      <c r="N30" s="28" t="s">
        <v>99</v>
      </c>
      <c r="O30" s="28" t="s">
        <v>99</v>
      </c>
      <c r="P30" s="28" t="s">
        <v>99</v>
      </c>
      <c r="Q30" s="28" t="s">
        <v>99</v>
      </c>
      <c r="R30" s="28" t="s">
        <v>99</v>
      </c>
      <c r="S30" s="28" t="s">
        <v>99</v>
      </c>
      <c r="T30" s="28" t="s">
        <v>99</v>
      </c>
      <c r="U30" s="28" t="s">
        <v>99</v>
      </c>
      <c r="V30" s="28" t="s">
        <v>99</v>
      </c>
      <c r="W30" s="28" t="s">
        <v>99</v>
      </c>
      <c r="X30" s="28" t="s">
        <v>99</v>
      </c>
      <c r="Y30" s="29" t="s">
        <v>209</v>
      </c>
      <c r="Z30" s="28">
        <v>1</v>
      </c>
      <c r="AA30" s="28" t="s">
        <v>59</v>
      </c>
      <c r="AB30" s="29" t="s">
        <v>210</v>
      </c>
      <c r="AC30" s="28">
        <v>1</v>
      </c>
      <c r="AD30" s="28" t="s">
        <v>59</v>
      </c>
      <c r="AE30" s="29"/>
      <c r="AF30" s="28">
        <v>1</v>
      </c>
      <c r="AG30" s="28" t="s">
        <v>59</v>
      </c>
      <c r="AH30" s="31">
        <v>44095</v>
      </c>
      <c r="AI30" s="31"/>
      <c r="AJ30" s="31">
        <v>44196</v>
      </c>
      <c r="AK30" s="23" t="s">
        <v>170</v>
      </c>
    </row>
    <row r="31" spans="1:37" ht="91.8" customHeight="1" x14ac:dyDescent="0.3">
      <c r="A31" s="33">
        <v>28</v>
      </c>
      <c r="B31" s="34">
        <v>263</v>
      </c>
      <c r="C31" s="35" t="s">
        <v>123</v>
      </c>
      <c r="D31" s="34">
        <v>65</v>
      </c>
      <c r="E31" s="35" t="s">
        <v>93</v>
      </c>
      <c r="F31" s="35">
        <v>1</v>
      </c>
      <c r="G31" s="36" t="s">
        <v>211</v>
      </c>
      <c r="H31" s="37" t="s">
        <v>212</v>
      </c>
      <c r="I31" s="37" t="s">
        <v>213</v>
      </c>
      <c r="J31" s="37" t="s">
        <v>214</v>
      </c>
      <c r="K31" s="37" t="s">
        <v>215</v>
      </c>
      <c r="L31" s="38" t="s">
        <v>99</v>
      </c>
      <c r="M31" s="38" t="s">
        <v>99</v>
      </c>
      <c r="N31" s="38" t="s">
        <v>99</v>
      </c>
      <c r="O31" s="38" t="s">
        <v>99</v>
      </c>
      <c r="P31" s="38" t="s">
        <v>99</v>
      </c>
      <c r="Q31" s="38" t="s">
        <v>99</v>
      </c>
      <c r="R31" s="38" t="s">
        <v>99</v>
      </c>
      <c r="S31" s="38" t="s">
        <v>99</v>
      </c>
      <c r="T31" s="38" t="s">
        <v>99</v>
      </c>
      <c r="U31" s="38" t="s">
        <v>99</v>
      </c>
      <c r="V31" s="38" t="s">
        <v>99</v>
      </c>
      <c r="W31" s="38" t="s">
        <v>99</v>
      </c>
      <c r="X31" s="38" t="s">
        <v>99</v>
      </c>
      <c r="Y31" s="38" t="s">
        <v>41</v>
      </c>
      <c r="Z31" s="38">
        <v>0</v>
      </c>
      <c r="AA31" s="38" t="s">
        <v>57</v>
      </c>
      <c r="AB31" s="38" t="s">
        <v>41</v>
      </c>
      <c r="AC31" s="38">
        <v>0</v>
      </c>
      <c r="AD31" s="38" t="s">
        <v>57</v>
      </c>
      <c r="AE31" s="39" t="s">
        <v>299</v>
      </c>
      <c r="AF31" s="38">
        <v>0.5</v>
      </c>
      <c r="AG31" s="38" t="s">
        <v>57</v>
      </c>
      <c r="AH31" s="40">
        <v>44095</v>
      </c>
      <c r="AI31" s="40"/>
      <c r="AJ31" s="40">
        <v>44459</v>
      </c>
      <c r="AK31" s="34" t="s">
        <v>136</v>
      </c>
    </row>
    <row r="32" spans="1:37" ht="90" customHeight="1" x14ac:dyDescent="0.3">
      <c r="A32" s="33">
        <v>29</v>
      </c>
      <c r="B32" s="34">
        <v>263</v>
      </c>
      <c r="C32" s="35" t="s">
        <v>123</v>
      </c>
      <c r="D32" s="34">
        <v>65</v>
      </c>
      <c r="E32" s="35" t="s">
        <v>93</v>
      </c>
      <c r="F32" s="35">
        <v>2</v>
      </c>
      <c r="G32" s="36" t="s">
        <v>211</v>
      </c>
      <c r="H32" s="37" t="s">
        <v>216</v>
      </c>
      <c r="I32" s="37" t="s">
        <v>217</v>
      </c>
      <c r="J32" s="37" t="s">
        <v>218</v>
      </c>
      <c r="K32" s="37" t="s">
        <v>219</v>
      </c>
      <c r="L32" s="38" t="s">
        <v>99</v>
      </c>
      <c r="M32" s="38" t="s">
        <v>99</v>
      </c>
      <c r="N32" s="38" t="s">
        <v>99</v>
      </c>
      <c r="O32" s="38" t="s">
        <v>99</v>
      </c>
      <c r="P32" s="38" t="s">
        <v>99</v>
      </c>
      <c r="Q32" s="38" t="s">
        <v>99</v>
      </c>
      <c r="R32" s="38" t="s">
        <v>99</v>
      </c>
      <c r="S32" s="38" t="s">
        <v>99</v>
      </c>
      <c r="T32" s="38" t="s">
        <v>99</v>
      </c>
      <c r="U32" s="38" t="s">
        <v>99</v>
      </c>
      <c r="V32" s="38" t="s">
        <v>99</v>
      </c>
      <c r="W32" s="38" t="s">
        <v>99</v>
      </c>
      <c r="X32" s="38" t="s">
        <v>99</v>
      </c>
      <c r="Y32" s="38" t="s">
        <v>41</v>
      </c>
      <c r="Z32" s="38">
        <v>0</v>
      </c>
      <c r="AA32" s="38" t="s">
        <v>57</v>
      </c>
      <c r="AB32" s="38" t="s">
        <v>41</v>
      </c>
      <c r="AC32" s="38">
        <v>0</v>
      </c>
      <c r="AD32" s="38" t="s">
        <v>57</v>
      </c>
      <c r="AE32" s="38" t="s">
        <v>41</v>
      </c>
      <c r="AF32" s="38">
        <v>0</v>
      </c>
      <c r="AG32" s="38" t="s">
        <v>57</v>
      </c>
      <c r="AH32" s="40">
        <v>44095</v>
      </c>
      <c r="AI32" s="40"/>
      <c r="AJ32" s="40">
        <v>44459</v>
      </c>
      <c r="AK32" s="34" t="s">
        <v>220</v>
      </c>
    </row>
    <row r="33" spans="1:37" ht="133.19999999999999" customHeight="1" x14ac:dyDescent="0.3">
      <c r="A33" s="22">
        <v>30</v>
      </c>
      <c r="B33" s="23">
        <v>263</v>
      </c>
      <c r="C33" s="25" t="s">
        <v>123</v>
      </c>
      <c r="D33" s="23">
        <v>65</v>
      </c>
      <c r="E33" s="25" t="s">
        <v>221</v>
      </c>
      <c r="F33" s="25">
        <v>1</v>
      </c>
      <c r="G33" s="26" t="s">
        <v>222</v>
      </c>
      <c r="H33" s="27" t="s">
        <v>223</v>
      </c>
      <c r="I33" s="27" t="s">
        <v>224</v>
      </c>
      <c r="J33" s="27" t="s">
        <v>225</v>
      </c>
      <c r="K33" s="27" t="s">
        <v>226</v>
      </c>
      <c r="L33" s="28" t="s">
        <v>99</v>
      </c>
      <c r="M33" s="28" t="s">
        <v>99</v>
      </c>
      <c r="N33" s="28" t="s">
        <v>99</v>
      </c>
      <c r="O33" s="28" t="s">
        <v>99</v>
      </c>
      <c r="P33" s="28" t="s">
        <v>99</v>
      </c>
      <c r="Q33" s="28" t="s">
        <v>99</v>
      </c>
      <c r="R33" s="28" t="s">
        <v>99</v>
      </c>
      <c r="S33" s="28" t="s">
        <v>99</v>
      </c>
      <c r="T33" s="28" t="s">
        <v>99</v>
      </c>
      <c r="U33" s="28" t="s">
        <v>99</v>
      </c>
      <c r="V33" s="28" t="s">
        <v>99</v>
      </c>
      <c r="W33" s="28" t="s">
        <v>99</v>
      </c>
      <c r="X33" s="28" t="s">
        <v>99</v>
      </c>
      <c r="Y33" s="29" t="s">
        <v>227</v>
      </c>
      <c r="Z33" s="28">
        <v>0.3</v>
      </c>
      <c r="AA33" s="28" t="s">
        <v>57</v>
      </c>
      <c r="AB33" s="29" t="s">
        <v>228</v>
      </c>
      <c r="AC33" s="28">
        <v>0.3</v>
      </c>
      <c r="AD33" s="28" t="s">
        <v>57</v>
      </c>
      <c r="AE33" s="29" t="s">
        <v>288</v>
      </c>
      <c r="AF33" s="28">
        <v>1</v>
      </c>
      <c r="AG33" s="28" t="s">
        <v>59</v>
      </c>
      <c r="AH33" s="31">
        <v>44095</v>
      </c>
      <c r="AI33" s="31"/>
      <c r="AJ33" s="31">
        <v>44459</v>
      </c>
      <c r="AK33" s="23" t="s">
        <v>229</v>
      </c>
    </row>
    <row r="34" spans="1:37" ht="90" customHeight="1" x14ac:dyDescent="0.3">
      <c r="A34" s="33">
        <v>31</v>
      </c>
      <c r="B34" s="34">
        <v>263</v>
      </c>
      <c r="C34" s="35" t="s">
        <v>123</v>
      </c>
      <c r="D34" s="34">
        <v>65</v>
      </c>
      <c r="E34" s="35" t="s">
        <v>230</v>
      </c>
      <c r="F34" s="35">
        <v>1</v>
      </c>
      <c r="G34" s="36" t="s">
        <v>231</v>
      </c>
      <c r="H34" s="37" t="s">
        <v>216</v>
      </c>
      <c r="I34" s="37" t="s">
        <v>213</v>
      </c>
      <c r="J34" s="37" t="s">
        <v>214</v>
      </c>
      <c r="K34" s="37" t="s">
        <v>215</v>
      </c>
      <c r="L34" s="38" t="s">
        <v>99</v>
      </c>
      <c r="M34" s="38" t="s">
        <v>99</v>
      </c>
      <c r="N34" s="38" t="s">
        <v>99</v>
      </c>
      <c r="O34" s="38" t="s">
        <v>99</v>
      </c>
      <c r="P34" s="38" t="s">
        <v>99</v>
      </c>
      <c r="Q34" s="38" t="s">
        <v>99</v>
      </c>
      <c r="R34" s="38" t="s">
        <v>99</v>
      </c>
      <c r="S34" s="38" t="s">
        <v>99</v>
      </c>
      <c r="T34" s="38" t="s">
        <v>99</v>
      </c>
      <c r="U34" s="38" t="s">
        <v>99</v>
      </c>
      <c r="V34" s="38" t="s">
        <v>99</v>
      </c>
      <c r="W34" s="38" t="s">
        <v>99</v>
      </c>
      <c r="X34" s="38" t="s">
        <v>99</v>
      </c>
      <c r="Y34" s="38" t="s">
        <v>41</v>
      </c>
      <c r="Z34" s="38">
        <v>0</v>
      </c>
      <c r="AA34" s="38" t="s">
        <v>57</v>
      </c>
      <c r="AB34" s="38" t="s">
        <v>41</v>
      </c>
      <c r="AC34" s="38">
        <v>0</v>
      </c>
      <c r="AD34" s="38" t="s">
        <v>57</v>
      </c>
      <c r="AE34" s="39" t="s">
        <v>299</v>
      </c>
      <c r="AF34" s="38">
        <v>0.5</v>
      </c>
      <c r="AG34" s="38" t="s">
        <v>57</v>
      </c>
      <c r="AH34" s="40">
        <v>44095</v>
      </c>
      <c r="AI34" s="40"/>
      <c r="AJ34" s="40">
        <v>44459</v>
      </c>
      <c r="AK34" s="34" t="s">
        <v>136</v>
      </c>
    </row>
    <row r="35" spans="1:37" ht="183" customHeight="1" x14ac:dyDescent="0.3">
      <c r="A35" s="22">
        <v>32</v>
      </c>
      <c r="B35" s="23">
        <v>263</v>
      </c>
      <c r="C35" s="25" t="s">
        <v>123</v>
      </c>
      <c r="D35" s="23">
        <v>65</v>
      </c>
      <c r="E35" s="25" t="s">
        <v>232</v>
      </c>
      <c r="F35" s="25">
        <v>1</v>
      </c>
      <c r="G35" s="26" t="s">
        <v>233</v>
      </c>
      <c r="H35" s="27" t="s">
        <v>234</v>
      </c>
      <c r="I35" s="27" t="s">
        <v>289</v>
      </c>
      <c r="J35" s="27" t="s">
        <v>235</v>
      </c>
      <c r="K35" s="27" t="s">
        <v>236</v>
      </c>
      <c r="L35" s="28" t="s">
        <v>99</v>
      </c>
      <c r="M35" s="28" t="s">
        <v>99</v>
      </c>
      <c r="N35" s="28" t="s">
        <v>99</v>
      </c>
      <c r="O35" s="28" t="s">
        <v>99</v>
      </c>
      <c r="P35" s="28" t="s">
        <v>99</v>
      </c>
      <c r="Q35" s="28" t="s">
        <v>99</v>
      </c>
      <c r="R35" s="28" t="s">
        <v>99</v>
      </c>
      <c r="S35" s="28" t="s">
        <v>99</v>
      </c>
      <c r="T35" s="28" t="s">
        <v>99</v>
      </c>
      <c r="U35" s="28" t="s">
        <v>99</v>
      </c>
      <c r="V35" s="28" t="s">
        <v>99</v>
      </c>
      <c r="W35" s="28" t="s">
        <v>99</v>
      </c>
      <c r="X35" s="28" t="s">
        <v>99</v>
      </c>
      <c r="Y35" s="29" t="s">
        <v>41</v>
      </c>
      <c r="Z35" s="28">
        <v>0</v>
      </c>
      <c r="AA35" s="28" t="s">
        <v>57</v>
      </c>
      <c r="AB35" s="29" t="s">
        <v>237</v>
      </c>
      <c r="AC35" s="28">
        <v>0.1</v>
      </c>
      <c r="AD35" s="28" t="s">
        <v>57</v>
      </c>
      <c r="AE35" s="29" t="s">
        <v>272</v>
      </c>
      <c r="AF35" s="28">
        <v>1</v>
      </c>
      <c r="AG35" s="28" t="s">
        <v>59</v>
      </c>
      <c r="AH35" s="31">
        <v>44095</v>
      </c>
      <c r="AI35" s="31"/>
      <c r="AJ35" s="31">
        <v>44286</v>
      </c>
      <c r="AK35" s="23" t="s">
        <v>238</v>
      </c>
    </row>
    <row r="36" spans="1:37" ht="96.6" x14ac:dyDescent="0.3">
      <c r="A36" s="33">
        <v>33</v>
      </c>
      <c r="B36" s="34">
        <v>263</v>
      </c>
      <c r="C36" s="35" t="s">
        <v>123</v>
      </c>
      <c r="D36" s="34">
        <v>65</v>
      </c>
      <c r="E36" s="35" t="s">
        <v>239</v>
      </c>
      <c r="F36" s="35">
        <v>1</v>
      </c>
      <c r="G36" s="36" t="s">
        <v>240</v>
      </c>
      <c r="H36" s="37" t="s">
        <v>241</v>
      </c>
      <c r="I36" s="37" t="s">
        <v>294</v>
      </c>
      <c r="J36" s="37" t="s">
        <v>235</v>
      </c>
      <c r="K36" s="37" t="s">
        <v>236</v>
      </c>
      <c r="L36" s="38" t="s">
        <v>99</v>
      </c>
      <c r="M36" s="38" t="s">
        <v>99</v>
      </c>
      <c r="N36" s="38" t="s">
        <v>99</v>
      </c>
      <c r="O36" s="38" t="s">
        <v>99</v>
      </c>
      <c r="P36" s="38" t="s">
        <v>99</v>
      </c>
      <c r="Q36" s="38" t="s">
        <v>99</v>
      </c>
      <c r="R36" s="38" t="s">
        <v>99</v>
      </c>
      <c r="S36" s="38" t="s">
        <v>99</v>
      </c>
      <c r="T36" s="38" t="s">
        <v>99</v>
      </c>
      <c r="U36" s="38" t="s">
        <v>99</v>
      </c>
      <c r="V36" s="38" t="s">
        <v>99</v>
      </c>
      <c r="W36" s="38" t="s">
        <v>99</v>
      </c>
      <c r="X36" s="38" t="s">
        <v>99</v>
      </c>
      <c r="Y36" s="38" t="s">
        <v>41</v>
      </c>
      <c r="Z36" s="38">
        <v>0</v>
      </c>
      <c r="AA36" s="38" t="s">
        <v>57</v>
      </c>
      <c r="AB36" s="38" t="s">
        <v>41</v>
      </c>
      <c r="AC36" s="38">
        <v>0</v>
      </c>
      <c r="AD36" s="38" t="s">
        <v>57</v>
      </c>
      <c r="AE36" s="39" t="s">
        <v>295</v>
      </c>
      <c r="AF36" s="38">
        <v>0</v>
      </c>
      <c r="AG36" s="38" t="s">
        <v>57</v>
      </c>
      <c r="AH36" s="40">
        <v>44095</v>
      </c>
      <c r="AI36" s="40"/>
      <c r="AJ36" s="40">
        <v>44377</v>
      </c>
      <c r="AK36" s="34" t="s">
        <v>242</v>
      </c>
    </row>
    <row r="37" spans="1:37" ht="96.6" x14ac:dyDescent="0.3">
      <c r="A37" s="22">
        <v>34</v>
      </c>
      <c r="B37" s="23">
        <v>263</v>
      </c>
      <c r="C37" s="25" t="s">
        <v>123</v>
      </c>
      <c r="D37" s="23">
        <v>65</v>
      </c>
      <c r="E37" s="25" t="s">
        <v>243</v>
      </c>
      <c r="F37" s="25">
        <v>1</v>
      </c>
      <c r="G37" s="26" t="s">
        <v>244</v>
      </c>
      <c r="H37" s="27" t="s">
        <v>245</v>
      </c>
      <c r="I37" s="27" t="s">
        <v>246</v>
      </c>
      <c r="J37" s="27" t="s">
        <v>235</v>
      </c>
      <c r="K37" s="27" t="s">
        <v>236</v>
      </c>
      <c r="L37" s="28" t="s">
        <v>99</v>
      </c>
      <c r="M37" s="28" t="s">
        <v>99</v>
      </c>
      <c r="N37" s="28" t="s">
        <v>99</v>
      </c>
      <c r="O37" s="28" t="s">
        <v>99</v>
      </c>
      <c r="P37" s="28" t="s">
        <v>99</v>
      </c>
      <c r="Q37" s="28" t="s">
        <v>99</v>
      </c>
      <c r="R37" s="28" t="s">
        <v>99</v>
      </c>
      <c r="S37" s="28" t="s">
        <v>99</v>
      </c>
      <c r="T37" s="28" t="s">
        <v>99</v>
      </c>
      <c r="U37" s="28" t="s">
        <v>99</v>
      </c>
      <c r="V37" s="28" t="s">
        <v>99</v>
      </c>
      <c r="W37" s="28" t="s">
        <v>99</v>
      </c>
      <c r="X37" s="28" t="s">
        <v>99</v>
      </c>
      <c r="Y37" s="28" t="s">
        <v>41</v>
      </c>
      <c r="Z37" s="28">
        <v>0</v>
      </c>
      <c r="AA37" s="28" t="s">
        <v>57</v>
      </c>
      <c r="AB37" s="28" t="s">
        <v>41</v>
      </c>
      <c r="AC37" s="28">
        <v>0</v>
      </c>
      <c r="AD37" s="28" t="s">
        <v>57</v>
      </c>
      <c r="AE37" s="29" t="s">
        <v>290</v>
      </c>
      <c r="AF37" s="28">
        <v>1</v>
      </c>
      <c r="AG37" s="28" t="s">
        <v>59</v>
      </c>
      <c r="AH37" s="31">
        <v>44095</v>
      </c>
      <c r="AI37" s="31"/>
      <c r="AJ37" s="31">
        <v>44377</v>
      </c>
      <c r="AK37" s="23" t="s">
        <v>220</v>
      </c>
    </row>
    <row r="38" spans="1:37" ht="112.2" customHeight="1" x14ac:dyDescent="0.3">
      <c r="A38" s="22">
        <v>35</v>
      </c>
      <c r="B38" s="23">
        <v>263</v>
      </c>
      <c r="C38" s="25" t="s">
        <v>123</v>
      </c>
      <c r="D38" s="23">
        <v>65</v>
      </c>
      <c r="E38" s="25" t="s">
        <v>247</v>
      </c>
      <c r="F38" s="25">
        <v>1</v>
      </c>
      <c r="G38" s="26" t="s">
        <v>291</v>
      </c>
      <c r="H38" s="27" t="s">
        <v>248</v>
      </c>
      <c r="I38" s="27" t="s">
        <v>292</v>
      </c>
      <c r="J38" s="27" t="s">
        <v>249</v>
      </c>
      <c r="K38" s="27" t="s">
        <v>250</v>
      </c>
      <c r="L38" s="28" t="s">
        <v>99</v>
      </c>
      <c r="M38" s="28" t="s">
        <v>99</v>
      </c>
      <c r="N38" s="28" t="s">
        <v>99</v>
      </c>
      <c r="O38" s="28" t="s">
        <v>99</v>
      </c>
      <c r="P38" s="28" t="s">
        <v>99</v>
      </c>
      <c r="Q38" s="28" t="s">
        <v>99</v>
      </c>
      <c r="R38" s="28" t="s">
        <v>99</v>
      </c>
      <c r="S38" s="28" t="s">
        <v>99</v>
      </c>
      <c r="T38" s="28" t="s">
        <v>99</v>
      </c>
      <c r="U38" s="28" t="s">
        <v>99</v>
      </c>
      <c r="V38" s="28" t="s">
        <v>99</v>
      </c>
      <c r="W38" s="28" t="s">
        <v>99</v>
      </c>
      <c r="X38" s="28" t="s">
        <v>99</v>
      </c>
      <c r="Y38" s="29" t="s">
        <v>251</v>
      </c>
      <c r="Z38" s="28">
        <v>0</v>
      </c>
      <c r="AA38" s="28" t="s">
        <v>57</v>
      </c>
      <c r="AB38" s="28" t="s">
        <v>41</v>
      </c>
      <c r="AC38" s="28">
        <v>0</v>
      </c>
      <c r="AD38" s="28" t="s">
        <v>57</v>
      </c>
      <c r="AE38" s="29" t="s">
        <v>293</v>
      </c>
      <c r="AF38" s="28">
        <v>1</v>
      </c>
      <c r="AG38" s="28" t="s">
        <v>59</v>
      </c>
      <c r="AH38" s="31">
        <v>44095</v>
      </c>
      <c r="AI38" s="31"/>
      <c r="AJ38" s="31">
        <v>44316</v>
      </c>
      <c r="AK38" s="23" t="s">
        <v>203</v>
      </c>
    </row>
    <row r="39" spans="1:37" ht="187.8" customHeight="1" x14ac:dyDescent="0.3">
      <c r="A39" s="33">
        <v>36</v>
      </c>
      <c r="B39" s="34">
        <v>263</v>
      </c>
      <c r="C39" s="35" t="s">
        <v>123</v>
      </c>
      <c r="D39" s="34">
        <v>249</v>
      </c>
      <c r="E39" s="35" t="s">
        <v>93</v>
      </c>
      <c r="F39" s="35">
        <v>1</v>
      </c>
      <c r="G39" s="36" t="s">
        <v>252</v>
      </c>
      <c r="H39" s="37" t="s">
        <v>253</v>
      </c>
      <c r="I39" s="37" t="s">
        <v>254</v>
      </c>
      <c r="J39" s="37" t="s">
        <v>255</v>
      </c>
      <c r="K39" s="37" t="s">
        <v>256</v>
      </c>
      <c r="L39" s="38" t="s">
        <v>99</v>
      </c>
      <c r="M39" s="38" t="s">
        <v>99</v>
      </c>
      <c r="N39" s="38" t="s">
        <v>99</v>
      </c>
      <c r="O39" s="38" t="s">
        <v>99</v>
      </c>
      <c r="P39" s="38" t="s">
        <v>99</v>
      </c>
      <c r="Q39" s="38" t="s">
        <v>99</v>
      </c>
      <c r="R39" s="38" t="s">
        <v>99</v>
      </c>
      <c r="S39" s="38" t="s">
        <v>99</v>
      </c>
      <c r="T39" s="38" t="s">
        <v>99</v>
      </c>
      <c r="U39" s="38" t="s">
        <v>99</v>
      </c>
      <c r="V39" s="38" t="s">
        <v>99</v>
      </c>
      <c r="W39" s="38" t="s">
        <v>99</v>
      </c>
      <c r="X39" s="38" t="s">
        <v>99</v>
      </c>
      <c r="Y39" s="38" t="s">
        <v>99</v>
      </c>
      <c r="Z39" s="38">
        <v>0</v>
      </c>
      <c r="AA39" s="38" t="s">
        <v>57</v>
      </c>
      <c r="AB39" s="38" t="s">
        <v>41</v>
      </c>
      <c r="AC39" s="38">
        <v>0</v>
      </c>
      <c r="AD39" s="38" t="s">
        <v>57</v>
      </c>
      <c r="AE39" s="39" t="s">
        <v>300</v>
      </c>
      <c r="AF39" s="38">
        <v>0.25</v>
      </c>
      <c r="AG39" s="38" t="s">
        <v>57</v>
      </c>
      <c r="AH39" s="40">
        <v>44182</v>
      </c>
      <c r="AI39" s="40"/>
      <c r="AJ39" s="40">
        <v>44546</v>
      </c>
      <c r="AK39" s="34" t="s">
        <v>257</v>
      </c>
    </row>
    <row r="40" spans="1:37" x14ac:dyDescent="0.3">
      <c r="G40" s="3"/>
      <c r="H40" s="41"/>
      <c r="I40" s="3"/>
      <c r="J40" s="41"/>
      <c r="L40" s="41"/>
      <c r="M40" s="3"/>
      <c r="Q40" s="3"/>
      <c r="R40" s="42"/>
      <c r="S40" s="42"/>
      <c r="T40" s="42"/>
      <c r="U40" s="42"/>
      <c r="V40" s="42"/>
      <c r="W40" s="42"/>
      <c r="X40" s="42"/>
      <c r="Y40" s="42"/>
      <c r="Z40" s="42"/>
      <c r="AA40" s="42"/>
      <c r="AB40" s="42"/>
      <c r="AC40" s="42"/>
      <c r="AD40" s="42"/>
      <c r="AE40" s="42"/>
      <c r="AF40" s="42"/>
      <c r="AG40" s="42"/>
      <c r="AH40" s="3"/>
      <c r="AI40" s="3"/>
      <c r="AJ40" s="3"/>
      <c r="AK40" s="3"/>
    </row>
  </sheetData>
  <autoFilter ref="A3:AK39" xr:uid="{CB5BFB51-CF44-4FC3-A0CE-A9F191DD193B}"/>
  <mergeCells count="6">
    <mergeCell ref="B2:AJ2"/>
    <mergeCell ref="L4:L5"/>
    <mergeCell ref="N4:N5"/>
    <mergeCell ref="P4:P5"/>
    <mergeCell ref="S4:S5"/>
    <mergeCell ref="AE4:AE5"/>
  </mergeCells>
  <dataValidations count="9">
    <dataValidation type="textLength" allowBlank="1" showInputMessage="1" showErrorMessage="1" errorTitle="Entrada no válida" error="Escriba un texto  Maximo 9 Caracteres" promptTitle="Cualquier contenido Maximo 9 Caracteres" sqref="B4:B39" xr:uid="{D92BEF06-45AA-4FFE-B93F-B942CDBA0CD7}">
      <formula1>0</formula1>
      <formula2>9</formula2>
    </dataValidation>
    <dataValidation type="list" allowBlank="1" showInputMessage="1" showErrorMessage="1" errorTitle="Entrada no válida" error="Por favor seleccione un elemento de la lista" promptTitle="Seleccione un elemento de la lista" sqref="C4:C39" xr:uid="{7436337B-81FB-4C5E-8242-41181974A82C}">
      <formula1>#REF!</formula1>
    </dataValidation>
    <dataValidation type="date" allowBlank="1" showInputMessage="1" errorTitle="Entrada no válida" error="Por favor escriba una fecha válida (AAAA/MM/DD)" promptTitle="Ingrese una fecha (AAAA/MM/DD)" sqref="AH4:AJ39" xr:uid="{BA75DE73-E322-4E0E-8386-8F16CCB3D7A3}">
      <formula1>1900/1/1</formula1>
      <formula2>3000/1/1</formula2>
    </dataValidation>
    <dataValidation type="textLength" allowBlank="1" showInputMessage="1" showErrorMessage="1" errorTitle="Entrada no válida" error="Escriba un texto  Maximo 200 Caracteres" promptTitle="Cualquier contenido Maximo 200 Caracteres" sqref="K15" xr:uid="{79B7D453-45EF-43AA-909D-8CFD80F08BF8}">
      <formula1>0</formula1>
      <formula2>200</formula2>
    </dataValidation>
    <dataValidation type="whole" allowBlank="1" showInputMessage="1" showErrorMessage="1" errorTitle="Entrada no válida" error="Por favor escriba un número entero" promptTitle="Escriba un número entero en esta casilla" sqref="F11:F14" xr:uid="{312632EA-5DFB-40A6-88FB-57B2E58F9E5E}">
      <formula1>-999</formula1>
      <formula2>999</formula2>
    </dataValidation>
    <dataValidation type="textLength" allowBlank="1" showInputMessage="1" showErrorMessage="1" errorTitle="Entrada no válida" error="Escriba un texto  Maximo 20 Caracteres" promptTitle="Cualquier contenido Maximo 20 Caracteres" sqref="E11:E14" xr:uid="{A5B04DB1-705F-4067-BA64-A0ECDEE17200}">
      <formula1>0</formula1>
      <formula2>20</formula2>
    </dataValidation>
    <dataValidation type="textLength" allowBlank="1" showInputMessage="1" showErrorMessage="1" errorTitle="Entrada no válida" error="Escriba un texto  Maximo 100 Caracteres" promptTitle="Cualquier contenido Maximo 100 Caracteres" sqref="AK16 J15:J39" xr:uid="{B4D04C11-DF6F-4053-BBD3-120FFA7F798F}">
      <formula1>0</formula1>
      <formula2>100</formula2>
    </dataValidation>
    <dataValidation type="textLength" allowBlank="1" showInputMessage="1" showErrorMessage="1" errorTitle="Entrada no válida" error="Escriba un texto  Maximo 500 Caracteres" promptTitle="Cualquier contenido Maximo 500 Caracteres" sqref="I15:I16 H11:H39" xr:uid="{F05FD118-5088-4B4B-85B6-6E774180C915}">
      <formula1>0</formula1>
      <formula2>500</formula2>
    </dataValidation>
    <dataValidation type="decimal" allowBlank="1" showInputMessage="1" showErrorMessage="1" errorTitle="Entrada no válida" error="Por favor escriba un número" promptTitle="Escriba un número en esta casilla" sqref="D4:D8" xr:uid="{2BAF9AE1-B2B9-4D18-9686-F919C1F0F29D}">
      <formula1>-9223372036854770000</formula1>
      <formula2>9223372036854770000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H36"/>
  <sheetViews>
    <sheetView showGridLines="0" zoomScale="80" zoomScaleNormal="80" workbookViewId="0">
      <selection activeCell="H36" sqref="H36"/>
    </sheetView>
  </sheetViews>
  <sheetFormatPr baseColWidth="10" defaultRowHeight="14.4" x14ac:dyDescent="0.3"/>
  <cols>
    <col min="1" max="1" width="24.6640625" customWidth="1"/>
    <col min="2" max="2" width="11.77734375" bestFit="1" customWidth="1"/>
    <col min="3" max="3" width="4" bestFit="1" customWidth="1"/>
    <col min="4" max="6" width="26.109375" bestFit="1" customWidth="1"/>
    <col min="7" max="8" width="12.21875" bestFit="1" customWidth="1"/>
  </cols>
  <sheetData>
    <row r="1" spans="1:8" x14ac:dyDescent="0.3">
      <c r="A1" s="45" t="s">
        <v>258</v>
      </c>
    </row>
    <row r="2" spans="1:8" x14ac:dyDescent="0.3">
      <c r="D2" t="s">
        <v>42</v>
      </c>
      <c r="E2" t="s">
        <v>59</v>
      </c>
      <c r="F2" t="s">
        <v>57</v>
      </c>
      <c r="G2" t="s">
        <v>259</v>
      </c>
      <c r="H2" s="46" t="s">
        <v>260</v>
      </c>
    </row>
    <row r="3" spans="1:8" x14ac:dyDescent="0.3">
      <c r="A3" t="s">
        <v>30</v>
      </c>
      <c r="B3" t="s">
        <v>29</v>
      </c>
      <c r="C3">
        <v>50</v>
      </c>
      <c r="D3" s="58">
        <v>2</v>
      </c>
      <c r="E3" s="58"/>
      <c r="F3" s="58"/>
      <c r="G3" s="58">
        <v>2</v>
      </c>
      <c r="H3" t="str">
        <f>IF(COUNT(D3:F3)&gt;1,1,"")</f>
        <v/>
      </c>
    </row>
    <row r="4" spans="1:8" x14ac:dyDescent="0.3">
      <c r="A4" t="s">
        <v>124</v>
      </c>
      <c r="B4" t="s">
        <v>123</v>
      </c>
      <c r="C4">
        <v>501</v>
      </c>
      <c r="D4" s="58"/>
      <c r="E4" s="58">
        <v>3</v>
      </c>
      <c r="F4" s="58"/>
      <c r="G4" s="58">
        <v>3</v>
      </c>
      <c r="H4" t="str">
        <f t="shared" ref="H4:H24" si="0">IF(COUNT(D4:F4)&gt;1,1,"")</f>
        <v/>
      </c>
    </row>
    <row r="5" spans="1:8" x14ac:dyDescent="0.3">
      <c r="A5" t="s">
        <v>144</v>
      </c>
      <c r="B5" t="s">
        <v>123</v>
      </c>
      <c r="C5">
        <v>65</v>
      </c>
      <c r="D5" s="58"/>
      <c r="E5" s="58">
        <v>3</v>
      </c>
      <c r="F5" s="58">
        <v>1</v>
      </c>
      <c r="G5" s="58">
        <v>4</v>
      </c>
      <c r="H5">
        <f t="shared" si="0"/>
        <v>1</v>
      </c>
    </row>
    <row r="6" spans="1:8" x14ac:dyDescent="0.3">
      <c r="A6" t="s">
        <v>163</v>
      </c>
      <c r="B6" t="s">
        <v>123</v>
      </c>
      <c r="C6">
        <v>65</v>
      </c>
      <c r="D6" s="58"/>
      <c r="E6" s="58"/>
      <c r="F6" s="58">
        <v>1</v>
      </c>
      <c r="G6" s="58">
        <v>1</v>
      </c>
      <c r="H6" t="str">
        <f t="shared" si="0"/>
        <v/>
      </c>
    </row>
    <row r="7" spans="1:8" x14ac:dyDescent="0.3">
      <c r="A7" t="s">
        <v>171</v>
      </c>
      <c r="B7" t="s">
        <v>123</v>
      </c>
      <c r="C7">
        <v>65</v>
      </c>
      <c r="D7" s="58"/>
      <c r="E7" s="58"/>
      <c r="F7" s="58">
        <v>2</v>
      </c>
      <c r="G7" s="58">
        <v>2</v>
      </c>
      <c r="H7" t="str">
        <f t="shared" si="0"/>
        <v/>
      </c>
    </row>
    <row r="8" spans="1:8" x14ac:dyDescent="0.3">
      <c r="A8" t="s">
        <v>70</v>
      </c>
      <c r="B8" t="s">
        <v>47</v>
      </c>
      <c r="C8">
        <v>20</v>
      </c>
      <c r="D8" s="58"/>
      <c r="E8" s="58">
        <v>1</v>
      </c>
      <c r="F8" s="58"/>
      <c r="G8" s="58">
        <v>1</v>
      </c>
      <c r="H8" t="str">
        <f t="shared" si="0"/>
        <v/>
      </c>
    </row>
    <row r="9" spans="1:8" x14ac:dyDescent="0.3">
      <c r="B9" t="s">
        <v>123</v>
      </c>
      <c r="C9">
        <v>65</v>
      </c>
      <c r="D9" s="58"/>
      <c r="E9" s="58">
        <v>1</v>
      </c>
      <c r="F9" s="58"/>
      <c r="G9" s="58">
        <v>1</v>
      </c>
      <c r="H9" t="str">
        <f t="shared" si="0"/>
        <v/>
      </c>
    </row>
    <row r="10" spans="1:8" x14ac:dyDescent="0.3">
      <c r="A10" t="s">
        <v>80</v>
      </c>
      <c r="B10" t="s">
        <v>47</v>
      </c>
      <c r="C10">
        <v>20</v>
      </c>
      <c r="D10" s="58"/>
      <c r="E10" s="58">
        <v>2</v>
      </c>
      <c r="F10" s="58"/>
      <c r="G10" s="58">
        <v>2</v>
      </c>
      <c r="H10" t="str">
        <f t="shared" si="0"/>
        <v/>
      </c>
    </row>
    <row r="11" spans="1:8" x14ac:dyDescent="0.3">
      <c r="A11" t="s">
        <v>247</v>
      </c>
      <c r="B11" t="s">
        <v>123</v>
      </c>
      <c r="C11">
        <v>65</v>
      </c>
      <c r="D11" s="58"/>
      <c r="E11" s="58">
        <v>1</v>
      </c>
      <c r="F11" s="58"/>
      <c r="G11" s="58">
        <v>1</v>
      </c>
      <c r="H11" t="str">
        <f t="shared" si="0"/>
        <v/>
      </c>
    </row>
    <row r="12" spans="1:8" x14ac:dyDescent="0.3">
      <c r="A12" t="s">
        <v>93</v>
      </c>
      <c r="B12" t="s">
        <v>47</v>
      </c>
      <c r="C12">
        <v>29</v>
      </c>
      <c r="D12" s="58"/>
      <c r="E12" s="58">
        <v>3</v>
      </c>
      <c r="F12" s="58"/>
      <c r="G12" s="58">
        <v>3</v>
      </c>
      <c r="H12" t="str">
        <f t="shared" si="0"/>
        <v/>
      </c>
    </row>
    <row r="13" spans="1:8" x14ac:dyDescent="0.3">
      <c r="B13" t="s">
        <v>123</v>
      </c>
      <c r="C13">
        <v>65</v>
      </c>
      <c r="D13" s="58"/>
      <c r="E13" s="58"/>
      <c r="F13" s="58">
        <v>2</v>
      </c>
      <c r="G13" s="58">
        <v>2</v>
      </c>
      <c r="H13" t="str">
        <f t="shared" si="0"/>
        <v/>
      </c>
    </row>
    <row r="14" spans="1:8" x14ac:dyDescent="0.3">
      <c r="C14">
        <v>249</v>
      </c>
      <c r="D14" s="58"/>
      <c r="E14" s="58"/>
      <c r="F14" s="58">
        <v>1</v>
      </c>
      <c r="G14" s="58">
        <v>1</v>
      </c>
      <c r="H14" t="str">
        <f t="shared" si="0"/>
        <v/>
      </c>
    </row>
    <row r="15" spans="1:8" x14ac:dyDescent="0.3">
      <c r="A15" t="s">
        <v>186</v>
      </c>
      <c r="B15" t="s">
        <v>123</v>
      </c>
      <c r="C15">
        <v>65</v>
      </c>
      <c r="D15" s="58"/>
      <c r="E15" s="58">
        <v>3</v>
      </c>
      <c r="F15" s="58">
        <v>1</v>
      </c>
      <c r="G15" s="58">
        <v>4</v>
      </c>
      <c r="H15">
        <f t="shared" si="0"/>
        <v>1</v>
      </c>
    </row>
    <row r="16" spans="1:8" x14ac:dyDescent="0.3">
      <c r="A16" t="s">
        <v>204</v>
      </c>
      <c r="B16" t="s">
        <v>123</v>
      </c>
      <c r="C16">
        <v>65</v>
      </c>
      <c r="D16" s="58"/>
      <c r="E16" s="58">
        <v>1</v>
      </c>
      <c r="F16" s="58"/>
      <c r="G16" s="58">
        <v>1</v>
      </c>
      <c r="H16" t="str">
        <f t="shared" si="0"/>
        <v/>
      </c>
    </row>
    <row r="17" spans="1:8" x14ac:dyDescent="0.3">
      <c r="A17" t="s">
        <v>221</v>
      </c>
      <c r="B17" t="s">
        <v>123</v>
      </c>
      <c r="C17">
        <v>65</v>
      </c>
      <c r="D17" s="58"/>
      <c r="E17" s="58">
        <v>1</v>
      </c>
      <c r="F17" s="58"/>
      <c r="G17" s="58">
        <v>1</v>
      </c>
      <c r="H17" t="str">
        <f t="shared" si="0"/>
        <v/>
      </c>
    </row>
    <row r="18" spans="1:8" x14ac:dyDescent="0.3">
      <c r="A18" t="s">
        <v>230</v>
      </c>
      <c r="B18" t="s">
        <v>123</v>
      </c>
      <c r="C18">
        <v>65</v>
      </c>
      <c r="D18" s="58"/>
      <c r="E18" s="58"/>
      <c r="F18" s="58">
        <v>1</v>
      </c>
      <c r="G18" s="58">
        <v>1</v>
      </c>
      <c r="H18" t="str">
        <f t="shared" si="0"/>
        <v/>
      </c>
    </row>
    <row r="19" spans="1:8" x14ac:dyDescent="0.3">
      <c r="A19" t="s">
        <v>232</v>
      </c>
      <c r="B19" t="s">
        <v>123</v>
      </c>
      <c r="C19">
        <v>65</v>
      </c>
      <c r="D19" s="58"/>
      <c r="E19" s="58">
        <v>1</v>
      </c>
      <c r="F19" s="58"/>
      <c r="G19" s="58">
        <v>1</v>
      </c>
      <c r="H19" t="str">
        <f t="shared" si="0"/>
        <v/>
      </c>
    </row>
    <row r="20" spans="1:8" x14ac:dyDescent="0.3">
      <c r="A20" t="s">
        <v>239</v>
      </c>
      <c r="B20" t="s">
        <v>123</v>
      </c>
      <c r="C20">
        <v>65</v>
      </c>
      <c r="D20" s="58"/>
      <c r="E20" s="58"/>
      <c r="F20" s="58">
        <v>1</v>
      </c>
      <c r="G20" s="58">
        <v>1</v>
      </c>
      <c r="H20" t="str">
        <f t="shared" si="0"/>
        <v/>
      </c>
    </row>
    <row r="21" spans="1:8" x14ac:dyDescent="0.3">
      <c r="A21" t="s">
        <v>243</v>
      </c>
      <c r="B21" t="s">
        <v>123</v>
      </c>
      <c r="C21">
        <v>65</v>
      </c>
      <c r="D21" s="58"/>
      <c r="E21" s="58">
        <v>1</v>
      </c>
      <c r="F21" s="58"/>
      <c r="G21" s="58">
        <v>1</v>
      </c>
      <c r="H21" t="str">
        <f t="shared" si="0"/>
        <v/>
      </c>
    </row>
    <row r="22" spans="1:8" x14ac:dyDescent="0.3">
      <c r="A22" t="s">
        <v>48</v>
      </c>
      <c r="B22" t="s">
        <v>47</v>
      </c>
      <c r="C22">
        <v>20</v>
      </c>
      <c r="D22" s="58"/>
      <c r="E22" s="58">
        <v>1</v>
      </c>
      <c r="F22" s="58"/>
      <c r="G22" s="58">
        <v>1</v>
      </c>
      <c r="H22" t="str">
        <f t="shared" si="0"/>
        <v/>
      </c>
    </row>
    <row r="23" spans="1:8" x14ac:dyDescent="0.3">
      <c r="A23" t="s">
        <v>61</v>
      </c>
      <c r="B23" t="s">
        <v>47</v>
      </c>
      <c r="C23">
        <v>20</v>
      </c>
      <c r="D23" s="58"/>
      <c r="E23" s="58">
        <v>1</v>
      </c>
      <c r="F23" s="58"/>
      <c r="G23" s="58">
        <v>1</v>
      </c>
      <c r="H23" t="str">
        <f t="shared" si="0"/>
        <v/>
      </c>
    </row>
    <row r="24" spans="1:8" x14ac:dyDescent="0.3">
      <c r="A24" t="s">
        <v>114</v>
      </c>
      <c r="B24" t="s">
        <v>47</v>
      </c>
      <c r="C24">
        <v>29</v>
      </c>
      <c r="D24" s="58"/>
      <c r="E24" s="58">
        <v>1</v>
      </c>
      <c r="F24" s="58"/>
      <c r="G24" s="58">
        <v>1</v>
      </c>
      <c r="H24" t="str">
        <f t="shared" si="0"/>
        <v/>
      </c>
    </row>
    <row r="25" spans="1:8" x14ac:dyDescent="0.3">
      <c r="A25" t="s">
        <v>259</v>
      </c>
      <c r="D25" s="58">
        <v>2</v>
      </c>
      <c r="E25" s="58">
        <v>24</v>
      </c>
      <c r="F25" s="58">
        <v>10</v>
      </c>
      <c r="G25" s="58">
        <v>36</v>
      </c>
      <c r="H25" s="44" t="s">
        <v>261</v>
      </c>
    </row>
    <row r="26" spans="1:8" x14ac:dyDescent="0.3">
      <c r="H26" s="43"/>
    </row>
    <row r="27" spans="1:8" x14ac:dyDescent="0.3">
      <c r="D27">
        <f>COUNT(D3:D24)</f>
        <v>1</v>
      </c>
      <c r="E27">
        <f>COUNT(E3:E24)-COUNT(H3:H24)</f>
        <v>13</v>
      </c>
      <c r="F27">
        <f>COUNT(F3:F24)</f>
        <v>8</v>
      </c>
      <c r="G27">
        <f>SUM(D27:F27)</f>
        <v>22</v>
      </c>
      <c r="H27" s="44" t="s">
        <v>262</v>
      </c>
    </row>
    <row r="30" spans="1:8" x14ac:dyDescent="0.3">
      <c r="F30" s="44" t="s">
        <v>301</v>
      </c>
      <c r="G30" s="44" t="s">
        <v>262</v>
      </c>
      <c r="H30" s="44" t="s">
        <v>261</v>
      </c>
    </row>
    <row r="32" spans="1:8" x14ac:dyDescent="0.3">
      <c r="F32">
        <v>2017</v>
      </c>
      <c r="G32">
        <v>1</v>
      </c>
      <c r="H32">
        <v>2</v>
      </c>
    </row>
    <row r="34" spans="6:8" x14ac:dyDescent="0.3">
      <c r="F34">
        <v>2019</v>
      </c>
      <c r="G34">
        <v>6</v>
      </c>
      <c r="H34">
        <v>9</v>
      </c>
    </row>
    <row r="36" spans="6:8" x14ac:dyDescent="0.3">
      <c r="F36">
        <v>2020</v>
      </c>
      <c r="G36">
        <v>15</v>
      </c>
      <c r="H36">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C28E-CB75-4815-82A5-BEDC079405F0}">
  <dimension ref="B3:E19"/>
  <sheetViews>
    <sheetView showGridLines="0" zoomScale="80" zoomScaleNormal="80" workbookViewId="0">
      <selection activeCell="B13" sqref="B13:D13"/>
    </sheetView>
  </sheetViews>
  <sheetFormatPr baseColWidth="10" defaultRowHeight="14.4" x14ac:dyDescent="0.3"/>
  <cols>
    <col min="2" max="2" width="14.88671875" customWidth="1"/>
    <col min="3" max="3" width="13" customWidth="1"/>
    <col min="4" max="4" width="27.77734375" bestFit="1" customWidth="1"/>
  </cols>
  <sheetData>
    <row r="3" spans="2:5" ht="17.399999999999999" x14ac:dyDescent="0.3">
      <c r="B3" s="65" t="s">
        <v>270</v>
      </c>
      <c r="C3" s="65"/>
      <c r="D3" s="65"/>
    </row>
    <row r="4" spans="2:5" ht="17.399999999999999" x14ac:dyDescent="0.3">
      <c r="B4" s="47"/>
      <c r="C4" s="47"/>
      <c r="D4" s="47"/>
    </row>
    <row r="5" spans="2:5" ht="15.6" x14ac:dyDescent="0.3">
      <c r="B5" s="48" t="s">
        <v>263</v>
      </c>
      <c r="C5" s="48" t="s">
        <v>264</v>
      </c>
      <c r="D5" s="48" t="s">
        <v>265</v>
      </c>
    </row>
    <row r="6" spans="2:5" ht="15.6" x14ac:dyDescent="0.3">
      <c r="B6" s="49">
        <v>1</v>
      </c>
      <c r="C6" s="49">
        <v>2</v>
      </c>
      <c r="D6" s="50" t="s">
        <v>266</v>
      </c>
      <c r="E6" s="51">
        <f>C6/(C6+C7)</f>
        <v>0.10526315789473684</v>
      </c>
    </row>
    <row r="7" spans="2:5" ht="15.6" x14ac:dyDescent="0.3">
      <c r="B7" s="54">
        <v>8</v>
      </c>
      <c r="C7" s="54">
        <v>17</v>
      </c>
      <c r="D7" s="55" t="s">
        <v>268</v>
      </c>
      <c r="E7" s="51">
        <f>C7/(C6+C7)</f>
        <v>0.89473684210526316</v>
      </c>
    </row>
    <row r="8" spans="2:5" ht="15.6" x14ac:dyDescent="0.3">
      <c r="B8" s="52">
        <v>13</v>
      </c>
      <c r="C8" s="52">
        <v>17</v>
      </c>
      <c r="D8" s="53" t="s">
        <v>267</v>
      </c>
      <c r="E8" s="51"/>
    </row>
    <row r="9" spans="2:5" ht="15.6" x14ac:dyDescent="0.3">
      <c r="B9" s="56">
        <f>SUM(B6:B8)</f>
        <v>22</v>
      </c>
      <c r="C9" s="56">
        <f>SUM(C6:C8)</f>
        <v>36</v>
      </c>
      <c r="D9" s="57" t="s">
        <v>269</v>
      </c>
    </row>
    <row r="13" spans="2:5" ht="17.399999999999999" x14ac:dyDescent="0.3">
      <c r="B13" s="65" t="s">
        <v>284</v>
      </c>
      <c r="C13" s="65"/>
      <c r="D13" s="65"/>
    </row>
    <row r="14" spans="2:5" ht="17.399999999999999" x14ac:dyDescent="0.3">
      <c r="B14" s="59"/>
      <c r="C14" s="59"/>
      <c r="D14" s="59"/>
    </row>
    <row r="15" spans="2:5" ht="15.6" x14ac:dyDescent="0.3">
      <c r="B15" s="48" t="s">
        <v>263</v>
      </c>
      <c r="C15" s="48" t="s">
        <v>264</v>
      </c>
      <c r="D15" s="48" t="s">
        <v>265</v>
      </c>
    </row>
    <row r="16" spans="2:5" ht="15.6" x14ac:dyDescent="0.3">
      <c r="B16" s="49">
        <v>1</v>
      </c>
      <c r="C16" s="49">
        <v>2</v>
      </c>
      <c r="D16" s="50" t="s">
        <v>266</v>
      </c>
      <c r="E16" s="51">
        <f>C16/(C16+C17)</f>
        <v>7.6923076923076927E-2</v>
      </c>
    </row>
    <row r="17" spans="2:5" ht="15.6" x14ac:dyDescent="0.3">
      <c r="B17" s="54">
        <v>13</v>
      </c>
      <c r="C17" s="54">
        <v>24</v>
      </c>
      <c r="D17" s="55" t="s">
        <v>268</v>
      </c>
      <c r="E17" s="51">
        <f>C17/(C16+C17)</f>
        <v>0.92307692307692313</v>
      </c>
    </row>
    <row r="18" spans="2:5" ht="15.6" x14ac:dyDescent="0.3">
      <c r="B18" s="52">
        <v>8</v>
      </c>
      <c r="C18" s="52">
        <v>10</v>
      </c>
      <c r="D18" s="53" t="s">
        <v>267</v>
      </c>
      <c r="E18" s="51"/>
    </row>
    <row r="19" spans="2:5" ht="15.6" x14ac:dyDescent="0.3">
      <c r="B19" s="56">
        <f>SUM(B16:B18)</f>
        <v>22</v>
      </c>
      <c r="C19" s="56">
        <f>SUM(C16:C18)</f>
        <v>36</v>
      </c>
      <c r="D19" s="57" t="s">
        <v>269</v>
      </c>
    </row>
  </sheetData>
  <mergeCells count="2">
    <mergeCell ref="B3:D3"/>
    <mergeCell ref="B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vt:lpstr>
      <vt:lpstr>td</vt:lpstr>
      <vt:lpstr>avance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2021-02-18T01:29:41Z</dcterms:created>
  <dcterms:modified xsi:type="dcterms:W3CDTF">2021-04-27T20:11:03Z</dcterms:modified>
</cp:coreProperties>
</file>