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19"/>
  <workbookPr hidePivotFieldList="1" defaultThemeVersion="166925"/>
  <mc:AlternateContent xmlns:mc="http://schemas.openxmlformats.org/markup-compatibility/2006">
    <mc:Choice Requires="x15">
      <x15ac:absPath xmlns:x15ac="http://schemas.microsoft.com/office/spreadsheetml/2010/11/ac" url="C:\Archivos Consultor\ERU\OCI\PM\2021\20210331\Informes\"/>
    </mc:Choice>
  </mc:AlternateContent>
  <xr:revisionPtr revIDLastSave="0" documentId="13_ncr:1_{5FB7597F-1862-43B2-9C00-E319B5EF0B5A}" xr6:coauthVersionLast="45" xr6:coauthVersionMax="45" xr10:uidLastSave="{00000000-0000-0000-0000-000000000000}"/>
  <bookViews>
    <workbookView xWindow="-108" yWindow="-108" windowWidth="23256" windowHeight="12576" xr2:uid="{8ED512BE-2E42-409B-A60E-E5B70EFE6F84}"/>
  </bookViews>
  <sheets>
    <sheet name="seguim" sheetId="1" r:id="rId1"/>
    <sheet name="td" sheetId="2" r:id="rId2"/>
    <sheet name="avance" sheetId="3" r:id="rId3"/>
  </sheets>
  <definedNames>
    <definedName name="_xlnm._FilterDatabase" localSheetId="0" hidden="1">seguim!$A$3:$AK$39</definedName>
  </definedNames>
  <calcPr calcId="191029"/>
  <pivotCaches>
    <pivotCache cacheId="1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3" l="1"/>
  <c r="B19" i="3"/>
  <c r="E17" i="3"/>
  <c r="E16" i="3"/>
  <c r="C9" i="3" l="1"/>
  <c r="B9" i="3"/>
  <c r="E7" i="3"/>
  <c r="E6" i="3"/>
  <c r="F27" i="2"/>
  <c r="D27" i="2"/>
  <c r="H24" i="2"/>
  <c r="H23" i="2"/>
  <c r="H22" i="2"/>
  <c r="H21" i="2"/>
  <c r="H20" i="2"/>
  <c r="H19" i="2"/>
  <c r="H18" i="2"/>
  <c r="H17" i="2"/>
  <c r="H16" i="2"/>
  <c r="H15" i="2"/>
  <c r="H14" i="2"/>
  <c r="H13" i="2"/>
  <c r="H12" i="2"/>
  <c r="H11" i="2"/>
  <c r="H10" i="2"/>
  <c r="H9" i="2"/>
  <c r="H8" i="2"/>
  <c r="H7" i="2"/>
  <c r="H6" i="2"/>
  <c r="H5" i="2"/>
  <c r="H4" i="2"/>
  <c r="H3" i="2"/>
  <c r="E27" i="2" l="1"/>
  <c r="G27" i="2" s="1"/>
</calcChain>
</file>

<file path=xl/sharedStrings.xml><?xml version="1.0" encoding="utf-8"?>
<sst xmlns="http://schemas.openxmlformats.org/spreadsheetml/2006/main" count="987" uniqueCount="302">
  <si>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</si>
  <si>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</si>
  <si>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</si>
  <si>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</si>
  <si>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</si>
  <si>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</si>
  <si>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</si>
  <si>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</si>
  <si>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</si>
  <si>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</si>
  <si>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</si>
  <si>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</si>
  <si>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ANÁLISIS SEGUIMIENTO OCI -
Junio 30 de 2019</t>
  </si>
  <si>
    <t>CUMPLIMIENTO a Junio 30 de 2019</t>
  </si>
  <si>
    <t>ANÁLISIS SEGUIMIENTO OCI -Septiembre 30 de 2019</t>
  </si>
  <si>
    <t>CUMPLIMIENTO a Septiembre 30 de 2019</t>
  </si>
  <si>
    <t>ANÁLISIS SEGUIMIENTO OCI -Diciembre 30 de 2019</t>
  </si>
  <si>
    <t>CUMPLIMIENTO a dicimembre 30 de 2019</t>
  </si>
  <si>
    <t>ESTADO
Diciembre 30 de 2019</t>
  </si>
  <si>
    <t>ANÁLISIS SEGUIMIENTO OCI - Mayo 15 de 2020</t>
  </si>
  <si>
    <t>CUMPLIMIENTO a mayo 15 de 2020</t>
  </si>
  <si>
    <t>ESTADO a mayo 15 de 2020</t>
  </si>
  <si>
    <t>ANÁLISIS SEGUIMIENTO OCI - Julio 15 de 2020</t>
  </si>
  <si>
    <t>CUMPLIMIENTO a julio 15 de 2020</t>
  </si>
  <si>
    <t>ESTADO a julio 15 de 2020</t>
  </si>
  <si>
    <t>FECHA DE INICIO</t>
  </si>
  <si>
    <t>FECHA DE MODIFICACION</t>
  </si>
  <si>
    <t>FECHA DE TERMINACIÓN</t>
  </si>
  <si>
    <t>AREA RESPONSABLE</t>
  </si>
  <si>
    <t>2017 2017</t>
  </si>
  <si>
    <t>2.2.1.2.1</t>
  </si>
  <si>
    <t>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t>
  </si>
  <si>
    <t>El contrato no contempló uno de los requerimientos de la licencia de construcción por falencias en la concepción del proyecto.</t>
  </si>
  <si>
    <t xml:space="preserve">Efectuar el trámite de licenciamiento previo a las obras a realizar. </t>
  </si>
  <si>
    <t>Trámite de licencia</t>
  </si>
  <si>
    <t>Trámite radicado</t>
  </si>
  <si>
    <t>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t>
  </si>
  <si>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t>
    </r>
    <r>
      <rPr>
        <b/>
        <sz val="11"/>
        <rFont val="Arial"/>
        <family val="2"/>
      </rPr>
      <t xml:space="preserve">Acción vencida.     </t>
    </r>
  </si>
  <si>
    <r>
      <t xml:space="preserve">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Aunque se presentan evidencias que reflejan actuaciones y gestiones por parte de la ERU, la mismas no corresponde a soportes que evidencien el licenciamiento previo y por ende las acciones arealizar tampoco proceden. </t>
    </r>
    <r>
      <rPr>
        <b/>
        <sz val="11"/>
        <rFont val="Arial"/>
        <family val="2"/>
      </rPr>
      <t xml:space="preserve">Acción vencida.
</t>
    </r>
  </si>
  <si>
    <t>INCUMPLIDA</t>
  </si>
  <si>
    <t xml:space="preserve">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
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Finalmente, en respuesta al derecho de petición Radicado No. 20204200024222 de fecha 24 de marzo de 2020, la ERU notificó a los administradores del Conjunto Mixto Plaza de la Hoja, entre otros asuntos, lo relacionado con la aplicación del concepto de la SDP.     </t>
  </si>
  <si>
    <t>Sin reporte de avance</t>
  </si>
  <si>
    <t>AVERIGUACION PRELIMINAR</t>
  </si>
  <si>
    <t>Subgerencia de Desarrollo de Proyectos</t>
  </si>
  <si>
    <t>Adelantar las obras conforme a lo establecido en la nueva licencia de construcción.</t>
  </si>
  <si>
    <t>Obras ejecutadas conforme a la nueva licencia tramitada</t>
  </si>
  <si>
    <t>Obras ejecutadas conforme a la licencia /Obras a ejecutar según licencia de construcción</t>
  </si>
  <si>
    <t>2019 2019</t>
  </si>
  <si>
    <t>3.1.1.1</t>
  </si>
  <si>
    <t>Hallazgo administrativo, por inconsistencias en la rendición de la cuenta frente a indicadores de gestión</t>
  </si>
  <si>
    <t>No se realizó una verificación adicional de la información consignada  por el funcionario responsable de la Subgerencia de Planeación y Administración de Proyectos en el formato CB 0404 de la cuenta anual 2018, antes de su transmisión en el SIVICOF.</t>
  </si>
  <si>
    <t>Revisar y aprobar  a través de  visto bueno (Nombre, firma y fecha) del Subgerente de Planeación y Administración de Proyectos, de la información consignada en el formato CB 0404 de la cuenta anual, antes de ser remitido a la Oficina Asesora de Control Interno para su transmisión.</t>
  </si>
  <si>
    <t>Formato revisado y aprobado</t>
  </si>
  <si>
    <t xml:space="preserve">Formato revisado y aprobado  </t>
  </si>
  <si>
    <t xml:space="preserve">La cuenta anual, se presenta en el mes de febrero de 2020. Acción finaliza en febrero de 2020. </t>
  </si>
  <si>
    <t>La Acción finaliza en el año  2020</t>
  </si>
  <si>
    <t>La Acción finaliza en febrero de  2020, por tal razón mediante comunicación 20201200003713 de fecha 27/01/2020 indica que a la fecha no se han registrado acciones en este hallazgo.</t>
  </si>
  <si>
    <t>EN PROCESO
EN TERMINOS</t>
  </si>
  <si>
    <t>La accion fue cumplida el 14 de febrero de 2020. La comunicación de la acción fue radicada el 8 de mayo de 2020 mediante comunicacion 20201200017923</t>
  </si>
  <si>
    <t>CUMPLIDA</t>
  </si>
  <si>
    <t>Subgerencia de Planeación y Administración de Proyectos</t>
  </si>
  <si>
    <t>3.1.1.2</t>
  </si>
  <si>
    <t>Hallazgo administrativo, por inconsistencias en información registrada y suministrada por la ERU</t>
  </si>
  <si>
    <t>Error de digitación en el diligenciamiento del formato diseñado por la Contraloría Distrital para solicitar la información de  los contratos asociados a las metas establecidas en el proyecto de inversión No. 83.</t>
  </si>
  <si>
    <t>Generar un reporte mensual en el cual se relacionen los contratos suscritos y su asociación a cada una de las metas por proyecto de inversión.</t>
  </si>
  <si>
    <t>Número de reportes generados</t>
  </si>
  <si>
    <t xml:space="preserve">Número de reportes mensuales generados </t>
  </si>
  <si>
    <t>Se evidenció que se han generado tres (3) reportes.</t>
  </si>
  <si>
    <t>Remite archivo en excel, lo cual permite evidenciar que han generado el informe respectivamente de los meses de agosto y septiembre, denominados: Seguimiento PC Metas Inversión Agosto.xls y Seguimiento PC Metas Inversión Septiembre.xls. Acumula 5 Infomes al año,</t>
  </si>
  <si>
    <t>Remite archivo en excel con corte  en los meses de agosto y septiembre. Asi mismo se cuenta con el archivo consolidado denominado seguimiento plan de  contratacion metas CI dic2019.xls. Acumula 6 Infomes al año.</t>
  </si>
  <si>
    <t>3.1.3.3</t>
  </si>
  <si>
    <t>Hallazgo administrativo, por inconsistencias en la aprobación del anexo modificatorio de la garantía del Contrato 166 de 2018</t>
  </si>
  <si>
    <t>Aprobación incorrecta del anexo modificatorio de una póliza en el contrato 166 de 2018.</t>
  </si>
  <si>
    <t xml:space="preserve">Capacitación Interna en la Dirección de Gestión Contractual sobre aprobación de garantías que permitan amparar el cumplimiento del contrato. </t>
  </si>
  <si>
    <t>Capacitaciones efectuadas</t>
  </si>
  <si>
    <t xml:space="preserve">Capacitaciones realizadas </t>
  </si>
  <si>
    <t xml:space="preserve">Se evidenció que se realizó una capacitación el 13/06/2019 en la DGC. </t>
  </si>
  <si>
    <t xml:space="preserve">La Acción finaliza en abril del año 2020. Teniendo en cuenta ese término la segunda capacitación programada se realizará antes de la fecha de vencimiento de la acción. </t>
  </si>
  <si>
    <t>La accion fue cumplida el 10 de enero de 2020, mediante presentación interna y validacion con listado de asistencia</t>
  </si>
  <si>
    <t xml:space="preserve">Dirección de Gestión Contractual </t>
  </si>
  <si>
    <t>3.2.2.3</t>
  </si>
  <si>
    <t>Hallazgo administrativo, por no contar con el documento de cronograma y costos en los planes de gestión social.</t>
  </si>
  <si>
    <t>Ausencia de un cronograma y un plan de costos para la implementación del Plan de Gestión Social</t>
  </si>
  <si>
    <t xml:space="preserve">Elaborar el cronograma de ejecución del Plan de Gestión Social </t>
  </si>
  <si>
    <t>Cronograma elaborado</t>
  </si>
  <si>
    <t>Actividad en proceso. No se reportó avance ni soportes.</t>
  </si>
  <si>
    <t>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t>
  </si>
  <si>
    <t xml:space="preserve">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
</t>
  </si>
  <si>
    <t>De acuerdo con los soportes aportados por la ERU mediante radicados 20204200048641 y 20204200049321 la Contraloría de Bogotá da como Cumplida Efectiva la acción realizada en el Informe final de la Auditoría de Desempeño Código 72 PAD 2020.</t>
  </si>
  <si>
    <t xml:space="preserve">Oficina de Gestión Social </t>
  </si>
  <si>
    <t xml:space="preserve">Elaborar el plan de costos del Plan de Gestión Social </t>
  </si>
  <si>
    <t>Plan de costos elaborado</t>
  </si>
  <si>
    <t>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t>
  </si>
  <si>
    <t>3.2.1.1</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</si>
  <si>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t>
  </si>
  <si>
    <t xml:space="preserve">El contrato suscrito no contemplaba la opción de liquidación </t>
  </si>
  <si>
    <t>Instruir a las fiduciarias para que en los informes mensuales de los patrimonios autónomos que administran se incluya el estado y gestión de las cuentas por cobrar pendientes de legalizar.</t>
  </si>
  <si>
    <t>Instrucciones Fiduciarias</t>
  </si>
  <si>
    <t>Instrucciones Fiduciarias remitidas / Fiduciarias existentes</t>
  </si>
  <si>
    <t>N.A.</t>
  </si>
  <si>
    <t>EN PROCESO
EN TERMINOS</t>
  </si>
  <si>
    <r>
      <t xml:space="preserve">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
</t>
    </r>
    <r>
      <rPr>
        <b/>
        <sz val="11"/>
        <rFont val="Arial"/>
        <family val="2"/>
      </rPr>
      <t>No se han reportado soportes de avance por parte de las Fiduciarias.</t>
    </r>
  </si>
  <si>
    <t>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
A partir del siguiente mes las fiduciarias reportaron las cuentas por cobrar. Como evidencia se remite una muestra que incluye los reportes correspondientes a los meses de Abril, Junio y Octubre así como los correos que evidencian que la información fue recibida desde las fiduciarias.</t>
  </si>
  <si>
    <t>Subgerencia de Gestion Inmobiliaria</t>
  </si>
  <si>
    <t>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t>
  </si>
  <si>
    <t>Incluir en el formato de cierre financiero y liquidación de contratos, una casilla en la que se certifique que previo a la liquidación que se verificó el estado de cuentas por cobrar pendientes de legalizar.</t>
  </si>
  <si>
    <t>Formato Cierre Financiero</t>
  </si>
  <si>
    <t>Formato de Cierre Financiero y Liquidación de Contratos actualizado</t>
  </si>
  <si>
    <t>Se incluye en el formato de liquidacion de contratos una casilla con una nota que certifica que se verificó el estado de cuentas por cobrar pendientes por legalizar, la cual puede ser consultado en MIPG</t>
  </si>
  <si>
    <t xml:space="preserve">Incluir en la clausula de liquidación de los contratos de derecho privado, el procedimiento y la autorización por parte del contratista para que el contratante pueda liquidar unilateralmente. </t>
  </si>
  <si>
    <t>Minuta Contratos de Derecho Privado</t>
  </si>
  <si>
    <t xml:space="preserve">Contratos de derecho privado con nueva clausula de liquidación incluida / contratos de derecho privado suscritos  </t>
  </si>
  <si>
    <t>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t>
  </si>
  <si>
    <t>Subgerencia de Gestion Inmobiliaria
Direccion de Gestion Contractual</t>
  </si>
  <si>
    <t>4.1.1</t>
  </si>
  <si>
    <t>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t>
  </si>
  <si>
    <t xml:space="preserve">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t>
  </si>
  <si>
    <t>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t>
  </si>
  <si>
    <t xml:space="preserve">Convenios revisados </t>
  </si>
  <si>
    <t xml:space="preserve">Número de convenios revisados para verificación y actualización normativa /Número de convenios vigentes suscritos con la Secretaría Distrital de Hábitat   </t>
  </si>
  <si>
    <t xml:space="preserve">Se adelantó la revisión y verificación normativa del Convenio 206 de 2014, encontrando que normativamente se encuentra ajustado a la reglamentación vigente a partir de la expedición de la Ley 1537 de 2012 y sus decretos reglamentarios, en materia de subsidios de vivienda. 
Se revisó adicionalmente el contrato fiduciario de IDIPRON USME II, asi mismo se generó observaciones mediante informes remitidos a la Gerencia General mediante radicados Nos: 20196000041723 de 04/12/2019 y 20206000003573 de 27/01/2020.
</t>
  </si>
  <si>
    <t>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
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
La accion fue cumplida el 30 de abril de 2020</t>
  </si>
  <si>
    <t>Gerencia de Vivienda
Subgerencia Juridica</t>
  </si>
  <si>
    <t>2020 2020</t>
  </si>
  <si>
    <t>3.1.1</t>
  </si>
  <si>
    <t>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t>
  </si>
  <si>
    <t>Ejecución de un proyecto de vivienda de interés prioritario -VIP, que fue planteado desde el año 2012 y a la fecha no ha sido construido,por valor de $ 6.496.603.020 y por la celebración injustificada e indebida de un Convenio de Asociación para tal fin.</t>
  </si>
  <si>
    <t>Realizar la verificación de los requisitos para la suscripción de convenios, conforme a los manuales de contratación vigentes</t>
  </si>
  <si>
    <t xml:space="preserve">Convenios suscritos </t>
  </si>
  <si>
    <t>Número de convenios verificados/Número de convenios suscritos</t>
  </si>
  <si>
    <t>Mediante correo electrónico de fecha 1 de agosto de 2020, la Dirección de Gestión Contractual informa que:
1. Realizará mesas de trabajo con las áreas técnicas de la Empresa previa a la suscripción de los convenios con el fin de verificar el cumplimiento del principio de planeación.
2. Diligenciará la Matriz de Seguimiento a Trámites Contractuales para verificar el cumplimiento de los requisitos previo a la suscripción de convenios.</t>
  </si>
  <si>
    <r>
      <t xml:space="preserve">La DGC realiza mesas de trabajo con las áreas técnicas de la Empresa previa a la suscripción de los convenios con el fin de verificar el cumplimiento del principio de planeación.
La DGC ha diligenciado la Matriz de Seguimiento a Trámites Contractuales con el objetivo de verificar el cumplimiento de los requisitos previo a la suscripción de convenios.
</t>
    </r>
    <r>
      <rPr>
        <b/>
        <sz val="11"/>
        <rFont val="Arial"/>
        <family val="2"/>
      </rPr>
      <t>No se anexan soportes como evidencia del seguimiento.</t>
    </r>
  </si>
  <si>
    <t>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t>
  </si>
  <si>
    <t>Circulares</t>
  </si>
  <si>
    <t>2 Circulares expedidas y socializadas</t>
  </si>
  <si>
    <t>La Subgerencia de Planeación y Administración de Proyectos, realizó una propuesta de circular dando cumplimiento a lo establecido en plan de mejoramiento. La circular actualmente está en proceso de aprobación y firmas para posterior socialización.</t>
  </si>
  <si>
    <t>Subgerencia de Planeación y Administración de Proyectos
Dirección de Gestión Contractual</t>
  </si>
  <si>
    <r>
      <t>Ejecutar mesas de trabajo, reuniones y/o comités fiduciarios,</t>
    </r>
    <r>
      <rPr>
        <sz val="11"/>
        <color rgb="FFFF0000"/>
        <rFont val="Arial"/>
        <family val="2"/>
      </rPr>
      <t xml:space="preserve"> </t>
    </r>
    <r>
      <rPr>
        <sz val="11"/>
        <rFont val="Arial"/>
        <family val="2"/>
      </rPr>
      <t>para buscar</t>
    </r>
    <r>
      <rPr>
        <sz val="11"/>
        <color rgb="FFFF0000"/>
        <rFont val="Arial"/>
        <family val="2"/>
      </rPr>
      <t xml:space="preserve"> </t>
    </r>
    <r>
      <rPr>
        <sz val="11"/>
        <color indexed="8"/>
        <rFont val="Arial"/>
        <family val="2"/>
      </rPr>
      <t xml:space="preserve">posibles soluciones que propendan por la reactivación del contrato. </t>
    </r>
  </si>
  <si>
    <t xml:space="preserve">Acciones para reactivación de contrato </t>
  </si>
  <si>
    <t xml:space="preserve">Número de acciones cumplidas / Número de acciones propuestas. </t>
  </si>
  <si>
    <t>Con radicado 20206000027773 de fecha 21 de julio de 2020, la Gerencia de Vivienda informa lo siguiente:
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
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
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
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
5. Se programó Comité Fiduciario para el viernes 24 de julio de 2020.</t>
  </si>
  <si>
    <t xml:space="preserve">1. Se elaboró un documento dinámico denominado Hoja de Ruta, el cual ha permitido la planeación y seguimiento de las actividades relevantes para la definición del proyecto. Se adjunta el documento que soporta la trazabilidad de las actividades que se encuncian a continuación.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4. Comités Fiduciarios: 
a.  28 de agosto de 2020:  Se reiteró por parte de la Supervisora del Contrato que el 5º miembro que integre el comité deberá ser quien resulte seleccionado como Interventor del Contrato Fiduciario. 
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b. 30 de septiembre de 2020: Se presentó la necesidad de aprobar previamente al inicio del proceso de selección de la Interventoría, el Plan de Contratación del PA  en el cual debe definirse el objeto de contratación y modalidad de selección, valor y fuente de los recursos.
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
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t>
  </si>
  <si>
    <t>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
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4. Concepto Jurídico: Mediante correo electrónico del 24 de diciembre de 2020, se recibió por parte de la Subgerencia Jurídica el documento denominado en el asunto "Opinión Jurídica" suscrito por los abogados Luis Felipe Arrieta y Diana Karina Angarita Castro.</t>
  </si>
  <si>
    <t>Subgerencia de Planeación y Administración de Proyectos
Subgerencia de Gestión inmobiliaria
Subgerencia de Desarrollo Proyectos
Subgerencia Jurídica
Gerencia de Vivienda</t>
  </si>
  <si>
    <t>3.1.2.1</t>
  </si>
  <si>
    <t>Hallazgo Administrativo, por el deterioro que presenta el Parque Zonal la Estación</t>
  </si>
  <si>
    <t xml:space="preserve">
La acción previamente adelanta frente  al hallazgo inicial, fue declarada como cumplida pero inefectiva.</t>
  </si>
  <si>
    <t>Elaborar un documento de diagnóstico de las condiciones  del parque Zonal La Estación, en el que se identifiquen los deterioros y las necesidades de mantenimiento.</t>
  </si>
  <si>
    <t xml:space="preserve">Documento de diagnóstico </t>
  </si>
  <si>
    <t>Diagnóstico de las condiciones del parque zonal La Estación</t>
  </si>
  <si>
    <t>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
RadicadoS 20205000039071 al IDRD y 20205000039081 al DADEP</t>
  </si>
  <si>
    <t xml:space="preserve">Subgerencia de Desarrollo de Proyectos </t>
  </si>
  <si>
    <t xml:space="preserve">Realizar una actividad de limpieza del parque Zonal La Estación conforme las competencias de la Empresa </t>
  </si>
  <si>
    <t>Una (1) Jornada de limpieza</t>
  </si>
  <si>
    <t xml:space="preserve"> 1 jornada de limpieza efectuada</t>
  </si>
  <si>
    <t>Se allega material fotográfico que soporta la intervención realizada al parque.</t>
  </si>
  <si>
    <t xml:space="preserve">Identificar las demás Entidades competentes y proponer acciones conjuntas para el desarrollo de actividades de mantenimiento requeridas en el marco de la normatividad legal vigente, </t>
  </si>
  <si>
    <t xml:space="preserve">Remisión del documento de diagnóstico y propuesta de mantenimiento a las entidades competentes, efectuando el seguimiento respectivo.   </t>
  </si>
  <si>
    <t xml:space="preserve">(Número de documentos remisorios/numero de entidades competentes identificadas) X 100                     </t>
  </si>
  <si>
    <t xml:space="preserve">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t>
  </si>
  <si>
    <t xml:space="preserve">Procedimiento 
</t>
  </si>
  <si>
    <t>Procedimiento definido, socializado e implementado</t>
  </si>
  <si>
    <t>Subgerencia de Desarrollo de Proyectos - SPAP (Apoyo)</t>
  </si>
  <si>
    <t>3.1.3.1</t>
  </si>
  <si>
    <t>Hallazgo Administrativo por la omisión en la publicación de documentos precontractuales en la plataforma del SECOP del contrato 045 de 2019.</t>
  </si>
  <si>
    <t>De acuerdo por lo reportado por el Ente de Control, se evidencias falencias en la publicación de documentos precontractuales en la plataforma SECOP</t>
  </si>
  <si>
    <t>Elaborar una (1) circular informativa dirigida al equipo de abogados que apoyan a la Dirección de Gestión Contractual, donde se establezca el protocolo a seguir para la publicación de documentos precontractuales en la plataforma SECOP y socializarla semestralmente.</t>
  </si>
  <si>
    <t>Circular informativa</t>
  </si>
  <si>
    <t>Circular socializada</t>
  </si>
  <si>
    <r>
      <t xml:space="preserve">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
</t>
    </r>
    <r>
      <rPr>
        <b/>
        <sz val="11"/>
        <rFont val="Arial"/>
        <family val="2"/>
      </rPr>
      <t>Se encuentra pendiente la segunda socialización de la circular informativa para cumplir con la meta propuesta en el Plan enviado por Sivicof.</t>
    </r>
  </si>
  <si>
    <t>Dirección de Gestión Contractual</t>
  </si>
  <si>
    <t>3.1.3.2</t>
  </si>
  <si>
    <t>Hallazgo administrativo por fallas en la supervisión del Convenio Interadministrativo 1201 de 2018, en lo relacionado con la Cláusula 17 del mismo</t>
  </si>
  <si>
    <t xml:space="preserve">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t>
  </si>
  <si>
    <t>Elaborar semestralmente y de manera conjunta con la SDS y la Subred, un informe de avances del proyecto, con destino a las autoridades judiciales, en cumplimiento a la cláusula 17 del Convenio 1201 de 2018.</t>
  </si>
  <si>
    <t>Informe conjunto semestral</t>
  </si>
  <si>
    <t>Entrega de informe semestral</t>
  </si>
  <si>
    <t>Gerencia de Proyecto San Juan de Dios</t>
  </si>
  <si>
    <t xml:space="preserve">Comunicación </t>
  </si>
  <si>
    <t>Comunicación elaborada y socializada</t>
  </si>
  <si>
    <t>Hallazgo administrativo por inconsistencias en  el estudio de mercado para la suscripción del contrato de obra 350 de 2019</t>
  </si>
  <si>
    <t>De acuerdo con lo reportado por el Ente de Control , existen inconsistencias en el estudio de mercado realizado para el contrato 350 de 2019 y algunos aspectos no fueron incluidos en los estudios previos, quitando garantía al principio de transparencia y publicidad.</t>
  </si>
  <si>
    <t>Realizar una (1) jornada de orientación sobre elaboración de estudios de mercado</t>
  </si>
  <si>
    <t>Jornada de Orientación</t>
  </si>
  <si>
    <t>Jornada de Orientación realizada/Jornada de Orientación programada</t>
  </si>
  <si>
    <t>Conforme a lo planeado el dia 12 de Noviembre se llevó a cabo una jornada de orientacion sobre especificaciones generales para la elaboracion de estudios de sector y estudios de mercado en los procesos de contratacion publica. Se anexa listado de asistencia y presentación.</t>
  </si>
  <si>
    <t>3.1.3.4</t>
  </si>
  <si>
    <t>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t>
  </si>
  <si>
    <t>De acuerdo con lo reportado por el Ente de Control, existen discrepancias entre las garantías consagradas en los estudios previos y el contrato, inconsistencias en el estudio de mercado y en la publicación de algunos soportes en la plataforma SECOP.</t>
  </si>
  <si>
    <t>Solicitar a los ordenadores del gasto la definición de los flujos de aprobación contractual,  con el fin de incorporar un (1) nuevo revisor previo a la suscripción final en la plataforma SECOP y socializar el nuevo flujo mediante comunicación interna.</t>
  </si>
  <si>
    <t>Flujo de aprobación SECOP</t>
  </si>
  <si>
    <t>Flujo de aprobación actualizado</t>
  </si>
  <si>
    <t xml:space="preserve">Mediante memorando interno N° I2020000046 de fecha 18 de diciembre de 2020 se recordó a los ordenadores de gasto la importancia de incorporar un nuevo usuario validador o revisor adicional en los fllujos de aprobacion previa suscripcion de los tramites contractuales en la plataforma SECOP </t>
  </si>
  <si>
    <t>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t>
  </si>
  <si>
    <t>Circular con protocolo</t>
  </si>
  <si>
    <t>Se realiza borrador del Protocolo de publicación en etapa precontractual - Plataforma SECOP II- Contratos de Prestación de Servicios profesionales y de apoyo a la gestión.
La circular informativa se encuentra en proceso de  elaboración y revisión</t>
  </si>
  <si>
    <r>
      <t xml:space="preserve">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
</t>
    </r>
    <r>
      <rPr>
        <b/>
        <sz val="11"/>
        <rFont val="Arial"/>
        <family val="2"/>
      </rPr>
      <t>Se encuentra pendiente la segunda socialización de la circular informativa para cumplir con la meta propuesta en el Plan enviado por Sivicof.</t>
    </r>
  </si>
  <si>
    <t>Conforme a lo planeado el dia 12 de Noviembre se llevó a cabo una jornada de orientacion sobre especificaciones generales para la elaboracion de estudios de sector y estudios de mercado en los procesos de contratacion publica. Se anexa listado de asistencia</t>
  </si>
  <si>
    <t>Debilidades en la publicación de documentos de ejecución del contrato No. 212 de 2019 FAMOC DEPANEL.</t>
  </si>
  <si>
    <t>Elaborar y socializar una Comunicación Interna con lineamientos sobre ejecución contractual en la plataforma SECOP II  de los contratos a cargo de la Subgerencia de Gestión Corporativa.</t>
  </si>
  <si>
    <t>Comunicación Interna</t>
  </si>
  <si>
    <t>Se encuentra elaborada la propuesta de Comunicación Interna con los lineamientos sobre ejecución contractual en la plataforma SECOP II de los contratos a cargo de la Subgerencia de Gestión Corporativa. Anexo 1 Propuesta de Comunicación Interna</t>
  </si>
  <si>
    <t>Se elaboró y socializó la Comunicación Interna con lineamientos sobre ejecución contractual en la plataforma Secop II  de los contratos a cargo de la Subgerencia de Gestión Corporativa. Anexo soporte evidencia</t>
  </si>
  <si>
    <t>Subgerencia de Gestión Corporativa</t>
  </si>
  <si>
    <t>3.1.3.5</t>
  </si>
  <si>
    <t xml:space="preserve">Hallazgo administrativo por la publicación extemporánea en el SECOP de los informes presentados por el contratista relacionados con la ejecución del contrato 203 de 2019.  </t>
  </si>
  <si>
    <t>De acuerdo con lo reportado por el Ente de Control, existen inconsistencias en la publicación de los informes mensuales de ejecución del contratista en la plataforma SECOP</t>
  </si>
  <si>
    <t xml:space="preserve">Realizar y socializar una (1) comunicación interna sobre los parámetros que deben seguir los supervisores de contratos cuando se requiera publicar documentos o soportes en la plataforma SECOP </t>
  </si>
  <si>
    <t>Comunicación realizada y socializada</t>
  </si>
  <si>
    <t>Con el fin de cumplir de manera oportuna y exitosa las tareas que se originan de la actividad contractual, la Subgerencia Jurídica - Dirección de Gestión Contractual ha identificado algunas situaciones de mejora en el ejercicio de la supervisión de los contratos, motivo por el cual se hace necesario realizar un alcance únicamente al numeral 2 -  de la Circular radicada mediante ERUDITA No 20203100019733 del 29 de mayo de 2020</t>
  </si>
  <si>
    <t>Mediante radicado interno N° I2020000044 de fecha 18 de diciembre se socializó a los supervisores  algunas situaciones de mejora  en el ejercicio de la supervision de los contratos relacionado con la publiacacion en el SECOP</t>
  </si>
  <si>
    <t>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t>
  </si>
  <si>
    <t>De acuerdo con lo reportado por el Ente de Control, existen diferencias en los valores
registrados en SIVICOF, el SEGPLAN y en los documentos y formatos electrónicos entregados por la ERU como soporte a la ejecución presupuestal de las metas.</t>
  </si>
  <si>
    <t>Efectuar 2 mesas de trabajo al año, mediante las cuales se realice la conciliación de la información generada por las diferentes áreas en relación con la ejecución presupuestal.</t>
  </si>
  <si>
    <t>Mesas de trabajo</t>
  </si>
  <si>
    <t>No. De mesas de trabajo realizadas / No. De mesas de trabajo programadas * 100</t>
  </si>
  <si>
    <t>De acuerdo con lo reportado por el Ente de Control, existen diferencias en los valores
registrados en SIVICOF, el SEGPLAN y en la información entregada por la ERU como soporte a la ejecución presupuestal de las metas.</t>
  </si>
  <si>
    <t>Realizar 1 capacitación sobre el sistema de información, con el personal de la Empresa que participa en los diferentes procedimientos relacionados con la ejecución presupuestal.</t>
  </si>
  <si>
    <t xml:space="preserve">Capacitación </t>
  </si>
  <si>
    <t xml:space="preserve">1 Capacitación realizada  </t>
  </si>
  <si>
    <t xml:space="preserve">Subgerencia de Planeación y Administración de Proyectos </t>
  </si>
  <si>
    <t>3.2.1.2</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</si>
  <si>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</si>
  <si>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 xml:space="preserve">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t>
  </si>
  <si>
    <t>Incluir dentro de la estructuración financiera del nuevo proceso de contratación, la recuperación de la totalidad del capital invertido en el proyecto de mobiliario urbano para el desarrollo temporal de la manzana 22.</t>
  </si>
  <si>
    <t>Plan de Acción definido y ejecutado</t>
  </si>
  <si>
    <t>Actividades Ejecutadas /
Actividades Programadas</t>
  </si>
  <si>
    <t>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
El 9 de noviembre se publicó en el SECOP el proceso PA SV-01-2020 , Como evidencia se puede consultar el proceso en el siguiente Link:  
https://community.secop.gov.co/Public/Tendering/OpportunityDetail/Index?noticeUID=CO1.NTC.1548034&amp;isFromPublicArea=True&amp;isModal=False
Se adjunta a este seguimiento, los documentos publicados a la fecha.</t>
  </si>
  <si>
    <t xml:space="preserve">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t>
  </si>
  <si>
    <t>Subgerencia de Gestión Inmobiliaria</t>
  </si>
  <si>
    <t>3.2.1.3</t>
  </si>
  <si>
    <t xml:space="preserve">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t>
  </si>
  <si>
    <t>3.2.1.4</t>
  </si>
  <si>
    <t xml:space="preserve">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t>
  </si>
  <si>
    <t xml:space="preserve">La información se encuentra discriminada de distintas maneras lo cual no permite una adecuada comparación. 
Los sistemas de información no son interoperables y responden a requerimientos específicos
Falta definir  mecanismos que permitan generar el cierre adecuado de las bases de datos del proceso de adquisición predial.
Existen diferencias que son el resultado de la forma en la que es presentada la información, además de diferencias conceptuales frente a las variables analizadas. </t>
  </si>
  <si>
    <t>Actualización procedimiento</t>
  </si>
  <si>
    <t>Procedimiento actualizado y socializado</t>
  </si>
  <si>
    <t>Se elabora cronograma para proceder con la revisión y actualización del procedimiento PD23.</t>
  </si>
  <si>
    <t>Dirección de predios - SPAP (Apoyo)</t>
  </si>
  <si>
    <t>3.2.1.5</t>
  </si>
  <si>
    <t xml:space="preserve">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t>
  </si>
  <si>
    <t>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t>
  </si>
  <si>
    <t>Oficina de Gestión Social - SPAP (Apoyo)</t>
  </si>
  <si>
    <t>3.2.1.6</t>
  </si>
  <si>
    <t>Hallazgo administrativo por la formulación de indicadores que no reflejan fielmente el comportamiento de las variables que permitirían medirlo, ni el nivel de satisfacción del usuario que aspira a recibir el producto o servicio en las metas - Proyecto 84.</t>
  </si>
  <si>
    <t xml:space="preserve">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t>
  </si>
  <si>
    <t>Actualizar y socializar el procedimiento PD-03 Diseño, actualización y seguimiento de indicadores, incluyendo recomendaciones para su diseño y reporte.</t>
  </si>
  <si>
    <t>3.3.2.1</t>
  </si>
  <si>
    <t>Desconocimiento en la elaboración de los formatos 2276 y 1001, donde no se tuvo en cuenta los requerimientos técnicos establecidos por la DIAN.</t>
  </si>
  <si>
    <t>Capacitación</t>
  </si>
  <si>
    <t xml:space="preserve">Capacitación realizada </t>
  </si>
  <si>
    <t>En proceso, antes de programar la capacitación se deben revisar las normas actualizadas emitidas por la DIAN en los meses de noviembre y diciembre de 2020.</t>
  </si>
  <si>
    <t>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t>
  </si>
  <si>
    <t xml:space="preserve">Las inversiones realizadas para el desarrollo del proyecto de vivienda La Colmena y la no entrega de las 131 VIP, después de 42 meses de construidas y listas para entrega </t>
  </si>
  <si>
    <t>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t>
  </si>
  <si>
    <t>Número de informes presentados por el Fideicomitente Constructor</t>
  </si>
  <si>
    <t>Número de informes con seguimiento / Número de informes presentados por Fideicomitente Constructor</t>
  </si>
  <si>
    <t>Gerencia de Vivienda</t>
  </si>
  <si>
    <t>Cuenta de CÓDIGO ACCIÓN</t>
  </si>
  <si>
    <t>Total general</t>
  </si>
  <si>
    <t>Compartido</t>
  </si>
  <si>
    <t>Acciones</t>
  </si>
  <si>
    <t>Hallazgos</t>
  </si>
  <si>
    <t>HALLAZGOS</t>
  </si>
  <si>
    <t>ACCIONES</t>
  </si>
  <si>
    <t>ESTADO</t>
  </si>
  <si>
    <t>Averiguacion Preliminar</t>
  </si>
  <si>
    <t>En proceso En Términos</t>
  </si>
  <si>
    <t xml:space="preserve">Cumplidas </t>
  </si>
  <si>
    <t>Totales</t>
  </si>
  <si>
    <t>CORTE DIC 31 DE 2020</t>
  </si>
  <si>
    <t>Se realiza borrador del Protocolo de publicación en etapa precontractual - Plataforma SECOP II.- Contratos de Prestación de Servicios profesionales y de apoyo a la gestión.
La circular informativa se encuentra en proceso de  elaboración y revisión</t>
  </si>
  <si>
    <t>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
Se puede encontrar en la ERUNET en el enlace http://10.115.245.74/sites/default/files/documentos/PD-23_Adquis_suelo_enajen_volunt_expropia_V3.pdf</t>
  </si>
  <si>
    <t>ANÁLISIS SEGUIMIENTO OCI - Marzo 31 de 2021</t>
  </si>
  <si>
    <t>ANÁLISIS SEGUIMIENTO OCI - Diciembre 31 de 2020</t>
  </si>
  <si>
    <t>CUMPLIMIENTO a diciembre 31 de 2020</t>
  </si>
  <si>
    <t>ESTADO a diciembre 31 de 2020</t>
  </si>
  <si>
    <t>CUMPLIMIENTO a marzo 31 de 2021</t>
  </si>
  <si>
    <t>ESTADO a marzo 31 de 2021</t>
  </si>
  <si>
    <t>Comunicar por medio de documento verificable a cada uno de los responsables de la obligación de la cláusula 17 del convenio 1201 sobre la obligatoriedad de la elaboración conjunta y la firma del informe a remitir al juzgado 41.</t>
  </si>
  <si>
    <t>CUMPLIMIENTO a octubre 30 de 2020</t>
  </si>
  <si>
    <t>ESTADO a octubre 30 de 2020</t>
  </si>
  <si>
    <t>ANÁLISIS SEGUIMIENTO OCI - Octubre 30 de 2020</t>
  </si>
  <si>
    <t>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
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
En el mismo sentido, la Curaduría No 5 manifiesta en el concepto de norma No MP-CU5-0654-20: “…me permito precisar que se aplicaría la exigencia de estacionamientos Privados 1 x 8 viviendas y Visitantes 1 x 18 viviendas.”
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
Actualmente, está en proceso de revisión al interior de la entidad, oficio dirigido a la comunidad con las conclusiones dadas por la curaduría.</t>
  </si>
  <si>
    <t>CORTE MAR 31 DE 2021</t>
  </si>
  <si>
    <t>Durante el periodo marzo 01 a 31 de diciembre de 2020 se suscribieron 2 convenios interadministrativos, sobre los cuales se realizó la verificación de los requisitos previa suscripción, de conformidad a los manuales de contratación vigentes.</t>
  </si>
  <si>
    <t>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
Mediante comunicación interna I2021000312 de fecha  29 de enero de 2021, la Dirección de Gestión Contractual socializó  las buenas prácticas en la actividad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t>
  </si>
  <si>
    <t>Mediante radicado interno I2021000329 de fecha 1 de febrero de 2021, la Gerencia de Vivienda aporta las evidencias que dan cumplimiento a la acción "Ejecutar mesas de trabajo, reuniones y/o comités fiduciarios, para buscar posibles soluciones que propendan por la reactivación del contrato".
Así mismo, aportó copias de las actas de Comités y Mesas técnicas realizadas, Opinión jurídica sobre el Convenio de Asociación CGG 144-13 e Informe General de Supervisión IDIPRON Usme II remitido a Gerencia General como adjunto al radicado interno I2021000172 del 20 de enero de 2021.</t>
  </si>
  <si>
    <t>Dentro de las actividades establecidas  en el plan de acción para la recuperación del capital invertido, se suscribió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"Entregar en arrendamiento los predios denominados manzana 10 y 22, así como el mobiliario tipo contenedor ubicado en la  manzana 22 del sector de San Victorino, ubicados entre las calles 9 y 10 y la carrera 11 y la Avenida Caracas".</t>
  </si>
  <si>
    <t>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t>
  </si>
  <si>
    <t>En el mes de marzo se publicó en la intranet la versión número 3 del procedimiento PD-03 Diseño, actualización y seguimiento de Indicadores y el formato FT-03 Hoja de vida de indicadores, esta actualización fue socializada a los líderes operativos de los procesos el 16 de marzo y de igual manera, se reiteró mediante correo electrónico a los líderes de proceso el 24 de marzo.</t>
  </si>
  <si>
    <t>Hallazgo administrativo y fiscal por valor de $5.987.000 debido al pago de una sanción a la Dirección de Impuestos y Aduanas Nacionales - DIAN.</t>
  </si>
  <si>
    <t>Realizar una capacitación sobre la normatividad tributaria vigente dirigida al equipo de trabajo de la Subgerencia Corporativa.</t>
  </si>
  <si>
    <t>El 24 se febrero de 2021 se realizó capacitación "Comité de Impuestos" en la cual se trataron vario temas como:
* Documento soporte de pago de nómina electrónica.
* Conceptos del documento soporte en operaciones realizadas con no obligados a facturar.
* Sentencia 21239 - 2020 Artículo 107 del Estatuto Tributario entre otros temas.
Se contó con la participación de los equipos de trabajo del proceso de Gestión Financiera, así como nómina y personal que maneja cajas menores.</t>
  </si>
  <si>
    <t>Actualización del procedimiento de Gestión Social en territorio, incluyendo la normatividad vigente aplicable, según el escenario y tipo de intervención, especificando los puntos de control, para realizar el seguimiento a cada componente y escenario.</t>
  </si>
  <si>
    <t>De acuerdo con el cronograma de trabajo de la Oficina de Gestión Social, el proceso de actualización del procedimiento de gestión social en territorio será ajustado y socializado en el mes de mayo de 2021.</t>
  </si>
  <si>
    <t>Se encuentra pendiente la segunda socialización de la circular informativa programada para el segundo semestre de 2021.</t>
  </si>
  <si>
    <t>Presentación ante los despachos judiciales (Juzgado 41 Administrativo de Bogotá y Juzgado 12 Administrativo de Oralidad del Circuito de Bogotá) del Informe de Avance semestral para el periodo Septiembre 2020 a Febrero 2021, que da cuenta de las acciones adelantadas por la Administración Distrital para dar cumplimiento al Convenio 1201 de 2018, en cabeza de la Secretaría Distrital de Salud, la Subred Centro Oriente y la ERU.</t>
  </si>
  <si>
    <t>Comunicación a las partes (Secretaría Distrital de Salud y Subred Centro Oriente) recordando la obligatoriedad de lo estipulado en la cláusula 17 del Convenio 1201 de 2018, de la elaboración conjunta de un informe de avance semestral del proyecto y del trámite ágil y oportuno para la firma del informe a remitir a las autoridades judiciales.</t>
  </si>
  <si>
    <t>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conciliaciones.</t>
  </si>
  <si>
    <t xml:space="preserve">Para el primer trimestre de 2021 se realizó el diseño de una matriz en Excel que da cuenta del estado de cada uno de los 131 hogares pertenecientes al proyecto “La Colmena”, la cual se remitió al fideicomitente constructor en el mes de enero.
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
Se anexan los informes recibidos por el Fideicomitente Constructor uno del mes de enero, cuatro del mes de febrero y tres del mes de marzo para un total de 8 informes.  
Como evidencia adicional de los 8 informes se remite archivo en Excel, denominado “seguimiento a comercialización” que da cuenta a los compromisos establecidos en las reuniones de seguimiento semanal.
</t>
  </si>
  <si>
    <t>PAD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</si>
</sst>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C0A]d\-mmm\-yy;@"/>
    <numFmt numFmtId="166" formatCode="0.0%"/>
  </numFmts>
  <fonts count="14"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sz val="11"/>
      <color rgb="FFFF0000"/>
      <name val="Arial"/>
      <family val="2"/>
    </font>
    <font>
      <b/>
      <sz val="11"/>
      <color indexed="8"/>
      <name val="Arial Narrow"/>
      <family val="2"/>
    </font>
    <font>
      <b/>
      <sz val="11"/>
      <color indexed="8"/>
      <name val="Calibri"/>
      <family val="2"/>
      <scheme val="minor"/>
    </font>
    <font>
      <b/>
      <sz val="12"/>
      <color indexed="8"/>
      <name val="Arial"/>
      <family val="2"/>
    </font>
    <font>
      <b/>
      <sz val="12"/>
      <color theme="1"/>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bgColor indexed="64"/>
      </patternFill>
    </fill>
  </fills>
  <borders count="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9" fontId="6" fillId="2" borderId="2" xfId="1"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justify" vertical="center" wrapText="1"/>
      <protection locked="0"/>
    </xf>
    <xf numFmtId="9" fontId="5"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5" fontId="5" fillId="3" borderId="2"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protection locked="0"/>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2"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protection locked="0"/>
    </xf>
    <xf numFmtId="0" fontId="5" fillId="4" borderId="2" xfId="0" applyFont="1" applyFill="1" applyBorder="1" applyAlignment="1" applyProtection="1">
      <alignment horizontal="justify" vertical="center" wrapText="1"/>
      <protection locked="0"/>
    </xf>
    <xf numFmtId="0" fontId="5" fillId="4" borderId="2" xfId="0" applyFont="1" applyFill="1" applyBorder="1" applyAlignment="1">
      <alignment horizontal="justify" vertical="center" wrapText="1"/>
    </xf>
    <xf numFmtId="9" fontId="5" fillId="4" borderId="2" xfId="1" applyFont="1" applyFill="1" applyBorder="1" applyAlignment="1">
      <alignment horizontal="center" vertical="center" wrapText="1"/>
    </xf>
    <xf numFmtId="9" fontId="5" fillId="4" borderId="2" xfId="1" applyFont="1" applyFill="1" applyBorder="1" applyAlignment="1">
      <alignment horizontal="left" vertical="center" wrapText="1"/>
    </xf>
    <xf numFmtId="9" fontId="5" fillId="4" borderId="2" xfId="0" applyNumberFormat="1" applyFont="1" applyFill="1" applyBorder="1" applyAlignment="1">
      <alignment horizontal="center" vertical="center" wrapText="1"/>
    </xf>
    <xf numFmtId="165" fontId="5" fillId="4" borderId="2" xfId="0" applyNumberFormat="1" applyFont="1" applyFill="1" applyBorder="1" applyAlignment="1" applyProtection="1">
      <alignment horizontal="center" vertical="center" wrapText="1"/>
      <protection locked="0"/>
    </xf>
    <xf numFmtId="9" fontId="5" fillId="4" borderId="2" xfId="1" applyFont="1" applyFill="1" applyBorder="1" applyAlignment="1">
      <alignmen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7" fillId="5" borderId="2" xfId="0" applyFont="1" applyFill="1" applyBorder="1" applyAlignment="1" applyProtection="1">
      <alignment horizontal="left" vertical="center"/>
      <protection locked="0"/>
    </xf>
    <xf numFmtId="0" fontId="5" fillId="5" borderId="2" xfId="0" applyFont="1" applyFill="1" applyBorder="1" applyAlignment="1" applyProtection="1">
      <alignment horizontal="justify" vertical="center" wrapText="1"/>
      <protection locked="0"/>
    </xf>
    <xf numFmtId="0" fontId="5" fillId="5" borderId="2" xfId="0" applyFont="1" applyFill="1" applyBorder="1" applyAlignment="1">
      <alignment horizontal="justify" vertical="center" wrapText="1"/>
    </xf>
    <xf numFmtId="9" fontId="5" fillId="5" borderId="2" xfId="1" applyFont="1" applyFill="1" applyBorder="1" applyAlignment="1">
      <alignment horizontal="center" vertical="center" wrapText="1"/>
    </xf>
    <xf numFmtId="9" fontId="5" fillId="5" borderId="2" xfId="1" applyFont="1" applyFill="1" applyBorder="1" applyAlignment="1">
      <alignment horizontal="left" vertical="center" wrapText="1"/>
    </xf>
    <xf numFmtId="165" fontId="5" fillId="5" borderId="2" xfId="0" applyNumberFormat="1" applyFont="1" applyFill="1" applyBorder="1" applyAlignment="1" applyProtection="1">
      <alignment horizontal="center" vertical="center" wrapText="1"/>
      <protection locked="0"/>
    </xf>
    <xf numFmtId="9" fontId="3" fillId="0" borderId="0" xfId="1" applyFont="1" applyBorder="1" applyAlignment="1">
      <alignment horizontal="center"/>
    </xf>
    <xf numFmtId="9" fontId="9" fillId="0" borderId="0" xfId="1" applyFont="1" applyBorder="1" applyAlignment="1">
      <alignment horizontal="center"/>
    </xf>
    <xf numFmtId="0" fontId="0" fillId="0" borderId="0" xfId="0" applyAlignment="1">
      <alignment horizontal="right"/>
    </xf>
    <xf numFmtId="0" fontId="10" fillId="0" borderId="0" xfId="0" applyFont="1" applyAlignment="1">
      <alignment horizontal="right"/>
    </xf>
    <xf numFmtId="0" fontId="0" fillId="0" borderId="0" xfId="0" pivotButton="1"/>
    <xf numFmtId="0" fontId="0" fillId="0" borderId="0" xfId="0" pivotButton="1" applyAlignment="1">
      <alignment horizontal="right"/>
    </xf>
    <xf numFmtId="0" fontId="2" fillId="0" borderId="0" xfId="0" applyFont="1" applyAlignment="1">
      <alignment horizontal="center"/>
    </xf>
    <xf numFmtId="0" fontId="11" fillId="0" borderId="2" xfId="0" applyFont="1" applyBorder="1" applyAlignment="1">
      <alignment horizontal="center" vertical="center"/>
    </xf>
    <xf numFmtId="0" fontId="12"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justify" vertical="center" wrapText="1"/>
      <protection locked="0"/>
    </xf>
    <xf numFmtId="166" fontId="3" fillId="0" borderId="0" xfId="1" applyNumberFormat="1" applyFont="1" applyBorder="1" applyAlignment="1">
      <alignment horizontal="center"/>
    </xf>
    <xf numFmtId="0" fontId="12"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1" fillId="0" borderId="6" xfId="0" applyFont="1" applyBorder="1" applyAlignment="1">
      <alignment horizontal="center" vertical="center"/>
    </xf>
    <xf numFmtId="0" fontId="11" fillId="0" borderId="2" xfId="0" applyFont="1" applyBorder="1" applyAlignment="1">
      <alignment horizontal="left" vertical="center"/>
    </xf>
    <xf numFmtId="0" fontId="0" fillId="0" borderId="0" xfId="0" applyNumberFormat="1"/>
    <xf numFmtId="0" fontId="2" fillId="0" borderId="0" xfId="0" applyFont="1" applyAlignment="1">
      <alignment horizontal="center"/>
    </xf>
    <xf numFmtId="0" fontId="5" fillId="0" borderId="0" xfId="0" applyFont="1" applyAlignment="1">
      <alignment vertical="center" wrapText="1"/>
    </xf>
    <xf numFmtId="9" fontId="5" fillId="3" borderId="4" xfId="1" applyFont="1" applyFill="1" applyBorder="1" applyAlignment="1">
      <alignment horizontal="justify" vertical="center" wrapText="1"/>
    </xf>
    <xf numFmtId="9" fontId="5" fillId="3" borderId="6" xfId="1" applyFont="1" applyFill="1" applyBorder="1" applyAlignment="1">
      <alignment horizontal="justify" vertical="center" wrapText="1"/>
    </xf>
    <xf numFmtId="164" fontId="5" fillId="3" borderId="4" xfId="0" applyNumberFormat="1" applyFont="1" applyFill="1" applyBorder="1" applyAlignment="1">
      <alignment horizontal="left" vertical="center" wrapText="1"/>
    </xf>
    <xf numFmtId="164" fontId="5" fillId="3" borderId="6" xfId="0" applyNumberFormat="1" applyFont="1" applyFill="1" applyBorder="1" applyAlignment="1">
      <alignment horizontal="left" vertical="center" wrapText="1"/>
    </xf>
    <xf numFmtId="0" fontId="2" fillId="0" borderId="0" xfId="0" applyFont="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4313.506960995372" createdVersion="6" refreshedVersion="6" minRefreshableVersion="3" recordCount="36" xr:uid="{AA7699D3-ACEA-480B-9EF7-2093318E13A4}">
  <cacheSource type="worksheet">
    <worksheetSource ref="A3:AK39" sheet="seguim"/>
  </cacheSource>
  <cacheFields count="37">
    <cacheField name="No" numFmtId="0">
      <sharedItems containsSemiMixedTypes="0" containsString="0" containsNumber="1" containsInteger="1" minValue="1" maxValue="36"/>
    </cacheField>
    <cacheField name="CÓDIGO DE LA ENTIDAD" numFmtId="0">
      <sharedItems containsSemiMixedTypes="0" containsString="0" containsNumber="1" containsInteger="1" minValue="263" maxValue="263"/>
    </cacheField>
    <cacheField name="VIGENCIA PAD AUDITORIA o VISITA" numFmtId="0">
      <sharedItems count="3">
        <s v="2017 2017"/>
        <s v="2019 2019"/>
        <s v="2020 2020"/>
      </sharedItems>
    </cacheField>
    <cacheField name="CODIGO AUDITORIA SEGÚN PAD DE LA VIGENCIA" numFmtId="0">
      <sharedItems containsSemiMixedTypes="0" containsString="0" containsNumber="1" containsInteger="1" minValue="20" maxValue="501" count="6">
        <n v="50"/>
        <n v="20"/>
        <n v="29"/>
        <n v="501"/>
        <n v="65"/>
        <n v="249"/>
      </sharedItems>
    </cacheField>
    <cacheField name="No. HALLAZGO o Numeral del Informe de la Auditoría o Visita" numFmtId="0">
      <sharedItems count="19">
        <s v="2.2.1.2.1"/>
        <s v="3.1.1.1"/>
        <s v="3.1.1.2"/>
        <s v="3.1.3.3"/>
        <s v="3.2.2.3"/>
        <s v="3.2.1.1"/>
        <s v="4.1.1"/>
        <s v="3.1.1"/>
        <s v="3.1.2.1"/>
        <s v="3.1.3.1"/>
        <s v="3.1.3.2"/>
        <s v="3.1.3.4"/>
        <s v="3.1.3.5"/>
        <s v="3.2.1.2"/>
        <s v="3.2.1.3"/>
        <s v="3.2.1.4"/>
        <s v="3.2.1.5"/>
        <s v="3.2.1.6"/>
        <s v="3.3.2.1"/>
      </sharedItems>
    </cacheField>
    <cacheField name="CÓDIGO ACCIÓN" numFmtId="0">
      <sharedItems containsSemiMixedTypes="0" containsString="0" containsNumber="1" containsInteger="1" minValue="1" maxValue="4"/>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ANÁLISIS SEGUIMIENTO OCI -_x000a_Junio 30 de 2019" numFmtId="9">
      <sharedItems containsBlank="1" longText="1"/>
    </cacheField>
    <cacheField name="CUMPLIMIENTO a Junio 30 de 2019" numFmtId="9">
      <sharedItems containsMixedTypes="1" containsNumber="1" minValue="0" maxValue="0.5"/>
    </cacheField>
    <cacheField name="ANÁLISIS SEGUIMIENTO OCI -Septiembre 30 de 2019" numFmtId="9">
      <sharedItems containsBlank="1" longText="1"/>
    </cacheField>
    <cacheField name="CUMPLIMIENTO a Septiembre 30 de 2019" numFmtId="9">
      <sharedItems containsMixedTypes="1" containsNumber="1" minValue="0" maxValue="1"/>
    </cacheField>
    <cacheField name="ANÁLISIS SEGUIMIENTO OCI -Diciembre 30 de 2019" numFmtId="9">
      <sharedItems containsBlank="1" longText="1"/>
    </cacheField>
    <cacheField name="CUMPLIMIENTO a dicimembre 30 de 2019" numFmtId="9">
      <sharedItems containsMixedTypes="1" containsNumber="1" minValue="0" maxValue="1"/>
    </cacheField>
    <cacheField name="ESTADO_x000a_Diciembre 30 de 2019" numFmtId="0">
      <sharedItems/>
    </cacheField>
    <cacheField name="ANÁLISIS SEGUIMIENTO OCI - Mayo 15 de 2020" numFmtId="0">
      <sharedItems containsBlank="1" longText="1"/>
    </cacheField>
    <cacheField name="CUMPLIMIENTO a mayo 15 de 2020" numFmtId="9">
      <sharedItems containsMixedTypes="1" containsNumber="1" containsInteger="1" minValue="0" maxValue="1"/>
    </cacheField>
    <cacheField name="ESTADO a mayo 15 de 2020" numFmtId="0">
      <sharedItems/>
    </cacheField>
    <cacheField name="ANÁLISIS SEGUIMIENTO OCI - Julio 15 de 2020" numFmtId="0">
      <sharedItems containsBlank="1" longText="1"/>
    </cacheField>
    <cacheField name="CUMPLIMIENTO a julio 15 de 2020" numFmtId="9">
      <sharedItems containsMixedTypes="1" containsNumber="1" containsInteger="1" minValue="0" maxValue="1"/>
    </cacheField>
    <cacheField name="ESTADO a julio 15 de 2020" numFmtId="0">
      <sharedItems/>
    </cacheField>
    <cacheField name="ANÁLISIS SEGUIMIENTO OCI - Octubre 30 de 2020" numFmtId="0">
      <sharedItems containsBlank="1" longText="1"/>
    </cacheField>
    <cacheField name="CUMPLIMIENTO a octubre 30 de 2020" numFmtId="9">
      <sharedItems containsSemiMixedTypes="0" containsString="0" containsNumber="1" minValue="0" maxValue="1"/>
    </cacheField>
    <cacheField name="ESTADO a octubre 30 de 2020" numFmtId="0">
      <sharedItems count="3">
        <s v="AVERIGUACION PRELIMINAR"/>
        <s v="CUMPLIDA"/>
        <s v="EN PROCESO_x000a_EN TERMINOS"/>
      </sharedItems>
    </cacheField>
    <cacheField name="ANÁLISIS SEGUIMIENTO OCI - Diciembre 31 de 2020" numFmtId="0">
      <sharedItems containsBlank="1" longText="1"/>
    </cacheField>
    <cacheField name="CUMPLIMIENTO a diciembre 31 de 2020" numFmtId="9">
      <sharedItems containsSemiMixedTypes="0" containsString="0" containsNumber="1" minValue="0" maxValue="1"/>
    </cacheField>
    <cacheField name="ESTADO a diciembre 31 de 2020" numFmtId="0">
      <sharedItems/>
    </cacheField>
    <cacheField name="ANÁLISIS SEGUIMIENTO OCI - Marzo 31 de 2021" numFmtId="0">
      <sharedItems containsBlank="1" longText="1"/>
    </cacheField>
    <cacheField name="CUMPLIMIENTO a marzo 31 de 2021" numFmtId="9">
      <sharedItems containsSemiMixedTypes="0" containsString="0" containsNumber="1" minValue="0" maxValue="1"/>
    </cacheField>
    <cacheField name="ESTADO a marzo 31 de 2021" numFmtId="0">
      <sharedItems count="3">
        <s v="AVERIGUACION PRELIMINAR"/>
        <s v="CUMPLIDA"/>
        <s v="EN PROCESO_x000a_EN TERMINOS"/>
      </sharedItems>
    </cacheField>
    <cacheField name="FECHA DE INICIO" numFmtId="165">
      <sharedItems containsSemiMixedTypes="0" containsNonDate="0" containsDate="1" containsString="0" minDate="2017-08-11T00:00:00" maxDate="2020-12-18T00:00:00"/>
    </cacheField>
    <cacheField name="FECHA DE MODIFICACION" numFmtId="165">
      <sharedItems containsNonDate="0" containsDate="1" containsString="0" containsBlank="1" minDate="2020-10-26T00:00:00" maxDate="2020-10-27T00:00:00"/>
    </cacheField>
    <cacheField name="FECHA DE TERMINACIÓN" numFmtId="165">
      <sharedItems containsSemiMixedTypes="0" containsNonDate="0" containsDate="1" containsString="0" minDate="2018-07-25T00:00:00" maxDate="2021-12-17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n v="1"/>
    <n v="263"/>
    <x v="0"/>
    <x v="0"/>
    <x v="0"/>
    <n v="3"/>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Efectuar el trámite de licenciamiento previo a las obras a realizar. "/>
    <s v="Trámite de licencia"/>
    <s v="Trámite radicado"/>
    <s v="La modificación de la licencia de construcción del Proyecto Plaza de la Hoja no fue posible dado que no se cuenta con la autorización de la Asamblea de Copropietarios, por tal razón no fue factible iniciar el trámite de solicitud de modificación de la misma ante a la Curaduría Urbana. Al revisar la acción propuesta se evidencia que la misma se encontraba condicionada a la deliberación y aprobación de un tercero, en este caso, la Asamblea de Propiedad del Conjunto Mixto Plaza de la Hoja.  De acuerdo con el informe presentado por la Subgerencia de Proyectos del 06/06/2019, está área analizó cuatro (4) alternativas para proponer una solución que permitiera finalizar las obras, las cuales son: Redistribución de las áreas de parqueaderos existentes, Instalación de 27 duplicadores, Disposición de parte de las zonas de cesión y Sometimiento nuevamente a la Asamblea de Copropietarios de propuesta de modificación de licencia de construcción. De acuerdo con las explicaciones mencionadas y que el cumplimiento depende de la autorización de un tercero, a la fecha del reporte del seguimiento, no se evidencia cumplimiento de la acción por imposibilidad de su ejecución por parte de la Empresa dado que no posee gobernabilidad sobre el tema.   Este seguimiento  fue  reportado mediante el sistema de información Sivicof el  día 13 de junio de 2019."/>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sin embargo, no se evidencia soportes  ni avances sobre la restitución del predio al DADEP ni la exclusión del proyecto del convenio.  Acción vencida.     "/>
    <n v="0"/>
    <s v="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_x000a_La acción propuesta se encuentra condicionada a la deliberación y aprobación de la Asamblea de la P.H., razón por la cual su cumplimiento depende de un tercero, en consecuencia hay imposibilidad de ejecución por parte de la Empresa dado que no posee gobernabilidad sobre el tema. _x000a_La Subgerencia de Desarrollo de Proyectos presentó informe con alternativas de solución el 06/06/2019 con Rad. 20195000020483. De igual forma, se reunió con la Administradora del Conjunto el 22/11/2019 para evaluar la instalación de duplicadores, para lo cual se debía someter a aprobación de la Asamblea, información que se remitió en Oficio el 29/11/2019 con Rad. 20195000105401. Finalmente, se actualizó el procedimiento PD-67 Supervisión e Interventoría de Contratos de Obra como acción de mejora interna. En dicho procedimiento se estableció un punto de control en la oficialización del inicio del contrato, relacionado con la verificación de la Licencia de Construcción y demás permisos y/o autorizaciones. _x000a__x000a_Aunque se presentan evidencias que reflejan actuaciones y gestiones por parte de la ERU, la mismas no corresponde a soportes que evidencien el licenciamiento previo y por ende las acciones arealizar tampoco proceden. Acción vencida._x000a__x000a_"/>
    <n v="0"/>
    <s v="INCUMPLIDA"/>
    <s v="La acción propuesta se encuentra condicionada a la deliberación y aprobación de la Asamblea de la P.H., razón por la cual su cumplimiento depende de un tercero. La Subgerencia de Desarrollo de Proyectos presentó informe con alternativas de solución con Rad. 20195000020483. De igual forma, se reunió con la Administradora del Conjunto el 22/11/2019 para evaluar la eventual instalación de los duplicadores, para lo cual se debía someter a aprobación de la Asamblea, información que se remitió en Oficio el 29/11/2019 con Rad. 20195000105401.  Mediante Oficio No. 20205000005101 de fecha 30 de enero de 2020, reiterado mediante Oficio No. 20205000008801 de fecha 13 de febrero de 2020, la ERU solicitó a los administradores del conjunto se informara sobre la decisión adoptada por la Asamblea de Copropietarios en relación con la instalación de los duplicadores, sin que a la fecha se tenga respuesta._x000a__x000a_Adicionalmente, la ERU solicitó concepto a la Dirección de Norma Urbana de la Secretaría Distrital de Planeación con radicado ERU 20205000008971 de 13 de febrero de 2020,  frente a la aplicación de la nota 1 del cuadro de exigencia de estacionamientos para el uso de vivienda subsidiada (VIS y/o VIP) del Decreto Distrital No. 190 de 2004. La Secretaría, mediante comunicado Radicado No. 2-2020-14301 de fecha 18 de marzo de 2020, remitió copia del Oficio 2-2014-17866 del 29 de abril de 2014, sobre el particular e informó que es correcta la apreciación de la ERU, por lo que es posible modificar la licencia, para lo cual se debe obtener autorización de la copropiedad. _x000a__x000a_Finalmente, en respuesta al derecho de petición Radicado No. 20204200024222 de fecha 24 de marzo de 2020, la ERU notificó a los administradores del Conjunto Mixto Plaza de la Hoja, entre otros asuntos, lo relacionado con la aplicación del concepto de la SDP.     "/>
    <n v="0"/>
    <s v="INCUMPLIDA"/>
    <s v="Sin reporte de avance"/>
    <n v="0"/>
    <s v="INCUMPLIDA"/>
    <s v="Sin reporte de avance"/>
    <n v="0"/>
    <x v="0"/>
    <s v="Sin reporte de avance"/>
    <n v="0"/>
    <s v="AVERIGUACION PRELIMINAR"/>
    <s v="La Empresa solicitó Concepto de Norma a las Curadurías Urbanas No. 2 y No. 5, sobre la interpretación correcta de la exigencia de cupos de parqueo a la luz de la normativa respectiva, lo cual se puso en conocimiento de la Copropiedad a través de los comunicados S2020000123 del 23 de diciembre de 2020 y S2021000245 del 20 de enero de 2021, respuestas dadas en el marco de atención a peticiones realizadas por la Copropiedad._x000a__x000a_Como resultado de las anteriores solicitudes, la Curaduría No 2, en oficio del 29 de diciembre de 2020 reitera lo manifestado por la SDP afirmando: “(…) En consecuencia con lo anterior, la exigencia de estacionamientos corresponde a PRIVADOS: 1 x 8 viviendas y VISITANTES: 1 x 18 viviendas”_x000a__x0009__x000a_En el mismo sentido, la Curaduría No 5 manifiesta en el concepto de norma No MP-CU5-0654-20: “…me permito precisar que se aplicaría la exigencia de estacionamientos Privados 1 x 8 viviendas y Visitantes 1 x 18 viviendas.”_x000a__x000a_En conclusión, al revisar los conceptos emitidos sobre los parqueaderos, se aprecia en todos los casos que se debe cumplir con el cupo mínimo de estacionamientos exigidos por la norma urbanística (82) y, en consecuencia, con los parqueos entregados por el constructor (83 parqueos) se cumplió con la norma mínima y no se requieren parqueos adicionales ni duplicadores, procediendo a realizar la modificación de la licencia._x000a__x000a_Actualmente, está en proceso de revisión al interior de la entidad, oficio dirigido a la comunidad con las conclusiones dadas por la curaduría."/>
    <n v="0"/>
    <x v="0"/>
    <d v="2017-08-11T00:00:00"/>
    <m/>
    <d v="2018-07-25T00:00:00"/>
    <s v="Subgerencia de Desarrollo de Proyectos"/>
  </r>
  <r>
    <n v="2"/>
    <n v="263"/>
    <x v="0"/>
    <x v="0"/>
    <x v="0"/>
    <n v="4"/>
    <s v="Hallazgo administrativo con presunta incidencia disciplinaria por hechos ocurridos durante la ejecución del contrato de fiducia mercantil CDJ-075-2013 el 02-12-2013 por que no se ha sido finalizado; por obras construidas que no corresponden a la totalidad de las establecidas en la licencia de construcción, ni a las del contrato fiduciario y por ultimo el contrato del interventor suscrito por la vocera del patrimonio autónomo del contrato fiduciario se termino hace mas de dos años y no se ha liquidado."/>
    <s v="El contrato no contempló uno de los requerimientos de la licencia de construcción por falencias en la concepción del proyecto."/>
    <s v="Adelantar las obras conforme a lo establecido en la nueva licencia de construcción."/>
    <s v="Obras ejecutadas conforme a la nueva licencia tramitada"/>
    <s v="Obras ejecutadas conforme a la licencia /Obras a ejecutar según licencia de construcción"/>
    <m/>
    <n v="0"/>
    <m/>
    <n v="0"/>
    <m/>
    <n v="0"/>
    <s v="INCUMPLIDA"/>
    <m/>
    <n v="0"/>
    <s v="INCUMPLIDA"/>
    <s v="Sin reporte de avance"/>
    <n v="0"/>
    <s v="INCUMPLIDA"/>
    <s v="Sin reporte de avance"/>
    <n v="0"/>
    <x v="0"/>
    <s v="Sin reporte de avance"/>
    <n v="0"/>
    <s v="AVERIGUACION PRELIMINAR"/>
    <m/>
    <n v="0"/>
    <x v="0"/>
    <d v="2017-08-11T00:00:00"/>
    <m/>
    <d v="2018-07-25T00:00:00"/>
    <s v="Subgerencia de Desarrollo de Proyectos"/>
  </r>
  <r>
    <n v="3"/>
    <n v="263"/>
    <x v="1"/>
    <x v="1"/>
    <x v="1"/>
    <n v="1"/>
    <s v="Hallazgo administrativo, por inconsistencias en la rendición de la cuenta frente a indicadores de gestión"/>
    <s v="No se realizó una verificación adicional de la información consignada  por el funcionario responsable de la Subgerencia de Planeación y Administración de Proyectos en el formato CB 0404 de la cuenta anual 2018, antes de su transmisión en el SIVICOF."/>
    <s v="Revisar y aprobar  a través de  visto bueno (Nombre, firma y fecha) del Subgerente de Planeación y Administración de Proyectos, de la información consignada en el formato CB 0404 de la cuenta anual, antes de ser remitido a la Oficina Asesora de Control Interno para su transmisión."/>
    <s v="Formato revisado y aprobado"/>
    <s v="Formato revisado y aprobado  "/>
    <s v="La cuenta anual, se presenta en el mes de febrero de 2020. Acción finaliza en febrero de 2020. "/>
    <n v="0"/>
    <s v="La Acción finaliza en el año  2020"/>
    <n v="0"/>
    <s v="La Acción finaliza en febrero de  2020, por tal razón mediante comunicación 20201200003713 de fecha 27/01/2020 indica que a la fecha no se han registrado acciones en este hallazgo."/>
    <n v="0"/>
    <s v="EN PROCESO_x000a_EN TERMINOS"/>
    <s v="La accion fue cumplida el 14 de febrero de 2020. La comunicación de la acción fue radicada el 8 de mayo de 2020 mediante comunicacion 20201200017923"/>
    <n v="1"/>
    <s v="CUMPLIDA"/>
    <m/>
    <n v="1"/>
    <s v="CUMPLIDA"/>
    <m/>
    <n v="1"/>
    <x v="1"/>
    <m/>
    <n v="1"/>
    <s v="CUMPLIDA"/>
    <m/>
    <n v="1"/>
    <x v="1"/>
    <d v="2020-01-15T00:00:00"/>
    <m/>
    <d v="2020-02-28T00:00:00"/>
    <s v="Subgerencia de Planeación y Administración de Proyectos"/>
  </r>
  <r>
    <n v="4"/>
    <n v="263"/>
    <x v="1"/>
    <x v="1"/>
    <x v="2"/>
    <n v="1"/>
    <s v="Hallazgo administrativo, por inconsistencias en información registrada y suministrada por la ERU"/>
    <s v="Error de digitación en el diligenciamiento del formato diseñado por la Contraloría Distrital para solicitar la información de  los contratos asociados a las metas establecidas en el proyecto de inversión No. 83."/>
    <s v="Generar un reporte mensual en el cual se relacionen los contratos suscritos y su asociación a cada una de las metas por proyecto de inversión."/>
    <s v="Número de reportes generados"/>
    <s v="Número de reportes mensuales generados "/>
    <s v="Se evidenció que se han generado tres (3) reportes."/>
    <n v="0.33"/>
    <s v="Remite archivo en excel, lo cual permite evidenciar que han generado el informe respectivamente de los meses de agosto y septiembre, denominados: Seguimiento PC Metas Inversión Agosto.xls y Seguimiento PC Metas Inversión Septiembre.xls. Acumula 5 Infomes al año,"/>
    <n v="0.66"/>
    <s v="Remite archivo en excel con corte  en los meses de agosto y septiembre. Asi mismo se cuenta con el archivo consolidado denominado seguimiento plan de  contratacion metas CI dic2019.xls. Acumula 6 Infomes al año."/>
    <n v="1"/>
    <s v="CUMPLIDA"/>
    <m/>
    <n v="1"/>
    <s v="CUMPLIDA"/>
    <m/>
    <n v="1"/>
    <s v="CUMPLIDA"/>
    <m/>
    <n v="1"/>
    <x v="1"/>
    <m/>
    <n v="1"/>
    <s v="CUMPLIDA"/>
    <m/>
    <n v="1"/>
    <x v="1"/>
    <d v="2019-05-10T00:00:00"/>
    <m/>
    <d v="2020-01-10T00:00:00"/>
    <s v="Subgerencia de Planeación y Administración de Proyectos"/>
  </r>
  <r>
    <n v="5"/>
    <n v="263"/>
    <x v="1"/>
    <x v="1"/>
    <x v="3"/>
    <n v="1"/>
    <s v="Hallazgo administrativo, por inconsistencias en la aprobación del anexo modificatorio de la garantía del Contrato 166 de 2018"/>
    <s v="Aprobación incorrecta del anexo modificatorio de una póliza en el contrato 166 de 2018."/>
    <s v="Capacitación Interna en la Dirección de Gestión Contractual sobre aprobación de garantías que permitan amparar el cumplimiento del contrato. "/>
    <s v="Capacitaciones efectuadas"/>
    <s v="Capacitaciones realizadas "/>
    <s v="Se evidenció que se realizó una capacitación el 13/06/2019 en la DGC. "/>
    <n v="0.5"/>
    <s v="La Acción finaliza en abril del año 2020. Teniendo en cuenta ese término la segunda capacitación programada se realizará antes de la fecha de vencimiento de la acción. "/>
    <n v="0.5"/>
    <s v="La Acción finaliza en abril del año 2020. Teniendo en cuenta ese término la segunda capacitación programada se realizará antes de la fecha de vencimiento de la acción. "/>
    <n v="0.5"/>
    <s v="EN PROCESO_x000a_EN TERMINOS"/>
    <s v="La accion fue cumplida el 10 de enero de 2020, mediante presentación interna y validacion con listado de asistencia"/>
    <n v="1"/>
    <s v="CUMPLIDA"/>
    <m/>
    <n v="1"/>
    <s v="CUMPLIDA"/>
    <m/>
    <n v="1"/>
    <x v="1"/>
    <m/>
    <n v="1"/>
    <s v="CUMPLIDA"/>
    <m/>
    <n v="1"/>
    <x v="1"/>
    <d v="2019-04-25T00:00:00"/>
    <m/>
    <d v="2020-04-24T00:00:00"/>
    <s v="Dirección de Gestión Contractual "/>
  </r>
  <r>
    <n v="6"/>
    <n v="263"/>
    <x v="1"/>
    <x v="1"/>
    <x v="4"/>
    <n v="1"/>
    <s v="Hallazgo administrativo, por no contar con el documento de cronograma y costos en los planes de gestión social."/>
    <s v="Ausencia de un cronograma y un plan de costos para la implementación del Plan de Gestión Social"/>
    <s v="Elaborar el cronograma de ejecución del Plan de Gestión Social "/>
    <s v="Cronograma elaborado"/>
    <s v="Cronograma elaborado"/>
    <s v="Actividad en proceso. No se reportó avance ni soportes."/>
    <n v="0"/>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
    <s v="Se elaboró y se está ejecutando el cronograma para la implementación del plan de gestión del proyecto en ejecución San Bernardo Tercer Milenio. Comparte un excel que contiene la planeación de actividades proyecto San Bernardo Enero 2018 - Junio 2020, incluye un actividad que termina en junio de 2020, se requiere por parte de la dependencia enviar soportes"/>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x v="1"/>
    <s v="De acuerdo con los soportes aportados por la ERU mediante radicados 20204200048641 y 20204200049321 la Contraloría de Bogotá da como Cumplida Efectiva la acción realizada en el Informe final de la Auditoría de Desempeño Código 72 PAD 2020."/>
    <n v="1"/>
    <s v="CUMPLIDA"/>
    <m/>
    <n v="1"/>
    <x v="1"/>
    <d v="2019-06-01T00:00:00"/>
    <m/>
    <d v="2019-10-30T00:00:00"/>
    <s v="Oficina de Gestión Social "/>
  </r>
  <r>
    <n v="7"/>
    <n v="263"/>
    <x v="1"/>
    <x v="1"/>
    <x v="4"/>
    <n v="2"/>
    <s v="Hallazgo administrativo, por no contar con el documento de cronograma y costos en los planes de gestión social."/>
    <s v="Ausencia de un cronograma y un plan de costos para la implementación del Plan de Gestión Social"/>
    <s v="Elaborar el plan de costos del Plan de Gestión Social "/>
    <s v="Plan de costos elaborado"/>
    <s v="Plan de costos elaborado"/>
    <s v="Actividad en proceso. No se reportó avance ni soportes."/>
    <n v="0"/>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
    <s v="El plan de costos corresponde a la proyección de las compensaciones económicas, que de acuerdo al Decreto 329/06 se le deben reconocer a las unidades sociales que ocupan los predios objeto de adquisición, en los proyectos que actualmente ejecuta la Empresa el cual se encuentra debidamente calculado y en ejecución, para los proyectos Voto Nacional y San Bernardo."/>
    <n v="1"/>
    <s v="CUMPLIDA"/>
    <m/>
    <n v="1"/>
    <s v="CUMPLIDA"/>
    <m/>
    <n v="1"/>
    <s v="CUMPLIDA"/>
    <s v="Se publicó en la página Web de la Empresa documento técnico de soporte DTS para la consolidación del Plan Parcial San Bernardo, con el cronograma detallado de actividades por programa y proyecto y, el plan de costos con las compensaciones económicas del Plan de Gestión Social ._x000a_"/>
    <n v="1"/>
    <x v="1"/>
    <s v="De acuerdo con los soportes aportados por la ERU mediante radicados 20204200048641 y 20204200049321 la Contraloría de Bogotá da como Cumplida Efectiva la acción realizada en el Informe final de la Auditoría de Desempeño Código 72 PAD 2020."/>
    <n v="1"/>
    <s v="CUMPLIDA"/>
    <m/>
    <n v="1"/>
    <x v="1"/>
    <d v="2019-06-01T00:00:00"/>
    <m/>
    <d v="2019-10-30T00:00:00"/>
    <s v="Oficina de Gestión Social "/>
  </r>
  <r>
    <n v="8"/>
    <n v="263"/>
    <x v="1"/>
    <x v="2"/>
    <x v="5"/>
    <n v="1"/>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925,oo). Esta situación se deriva de una gestión fiscal antieconómica, ineficaz, ineficiente e inoportuna, de conformidad con lo dispuesto en los artículos 3 y 6 de la Ley 610 de 2000."/>
    <s v="El contrato suscrito no contemplaba la opción de liquidación "/>
    <s v="Instruir a las fiduciarias para que en los informes mensuales de los patrimonios autónomos que administran se incluya el estado y gestión de las cuentas por cobrar pendientes de legalizar."/>
    <s v="Instrucciones Fiduciarias"/>
    <s v="Instrucciones Fiduciarias remitidas / Fiduciarias existentes"/>
    <s v="N.A."/>
    <s v="N.A."/>
    <s v="N.A."/>
    <s v="N.A."/>
    <s v="N.A."/>
    <s v="N.A."/>
    <s v="EN PROCESO_x000a_EN TERMINOS"/>
    <s v="Sin reporte de avance"/>
    <s v="N.A."/>
    <s v="EN PROCESO_x000a__x000a_EN TERMINOS"/>
    <s v="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_x000a__x000a_No se han reportado soportes de avance por parte de las Fiduciarias."/>
    <n v="0"/>
    <s v="INCUMPLIDA"/>
    <s v="Mediante Junta de Fideicomisos para Alianza Fiduciaria y Comités fiduciarios para el caso de Fiduciaria Colpatria, como consta en actas, se instruyó a las Fiduciarias a incluir dentro de sus informes mensuales el estado y gestión de las cuentas por cobrar pendientes de legalizar. Esta solicitud se realizó en las primeras reuniones convocadas para la vigencia 2020_x000a__x000a_A partir del siguiente mes las fiduciarias reportaron las cuentas por cobrar. Como evidencia se remite una muestra que incluye los reportes correspondientes a los meses de Abril, Junio y Octubre así como los correos que evidencian que la información fue recibida desde las fiduciarias."/>
    <n v="1"/>
    <x v="1"/>
    <m/>
    <n v="1"/>
    <s v="CUMPLIDA"/>
    <m/>
    <n v="1"/>
    <x v="1"/>
    <d v="2019-11-19T00:00:00"/>
    <m/>
    <d v="2020-05-18T00:00:00"/>
    <s v="Subgerencia de Gestion Inmobiliaria"/>
  </r>
  <r>
    <n v="9"/>
    <n v="263"/>
    <x v="1"/>
    <x v="2"/>
    <x v="5"/>
    <n v="2"/>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el formato de cierre financiero y liquidación de contratos, una casilla en la que se certifique que previo a la liquidación que se verificó el estado de cuentas por cobrar pendientes de legalizar."/>
    <s v="Formato Cierre Financiero"/>
    <s v="Formato de Cierre Financiero y Liquidación de Contratos actualizado"/>
    <s v="N.A."/>
    <s v="N.A."/>
    <s v="N.A."/>
    <s v="N.A."/>
    <s v="N.A."/>
    <s v="N.A."/>
    <s v="EN PROCESO_x000a_EN TERMINOS"/>
    <s v="Se incluye en el formato de liquidacion de contratos una casilla con una nota que certifica que se verificó el estado de cuentas por cobrar pendientes por legalizar, la cual puede ser consultado en MIPG"/>
    <n v="1"/>
    <s v="CUMPLIDA"/>
    <m/>
    <n v="1"/>
    <s v="CUMPLIDA"/>
    <m/>
    <n v="1"/>
    <x v="1"/>
    <m/>
    <n v="1"/>
    <s v="CUMPLIDA"/>
    <m/>
    <n v="1"/>
    <x v="1"/>
    <d v="2019-11-19T00:00:00"/>
    <m/>
    <d v="2020-05-18T00:00:00"/>
    <s v="Dirección de Gestión Contractual "/>
  </r>
  <r>
    <n v="10"/>
    <n v="263"/>
    <x v="1"/>
    <x v="2"/>
    <x v="5"/>
    <n v="3"/>
    <s v="Hallazgo administrativo con presunta incidencia disciplinaria por la carencia de liquidación formal del contrato de gerencia del “Proyecto de Renovación Urbana San Victorino”, con incidencia fiscal por la no legalización de los anticipos por valor de Tres Mil Seiscientos Noventa y Ocho Millones quinientos veintiún mil novecientos veinticinco pesos M/cte ($3.698.521.925,oo). Esta situación se deriva de una gestión fiscal antieconómica, ineficaz, ineficiente e inoportuna, de conformidad con lo dispuesto en los artículos 3 y 6 de la Ley 610 de 2000."/>
    <s v="El contrato suscrito no contemplaba la opción de liquidación "/>
    <s v="Incluir en la clausula de liquidación de los contratos de derecho privado, el procedimiento y la autorización por parte del contratista para que el contratante pueda liquidar unilateralmente. "/>
    <s v="Minuta Contratos de Derecho Privado"/>
    <s v="Contratos de derecho privado con nueva clausula de liquidación incluida / contratos de derecho privado suscritos  "/>
    <s v="N.A."/>
    <s v="N.A."/>
    <s v="N.A."/>
    <s v="N.A."/>
    <s v="N.A."/>
    <s v="N.A."/>
    <s v="EN PROCESO_x000a_EN TERMINOS"/>
    <s v="Durante el plazo establecido para la ejecucion de la accion se han suscrito tres (3) contratos de regimen especial, en los cuales se ha incluido en la clausula de liquidacion lo relacionado con el procedimiento y la liquidacion unilateral. Se adjuntan soportes de los contratos 044-2020, 045-2020 y 048-2020"/>
    <n v="1"/>
    <s v="CUMPLIDA"/>
    <m/>
    <n v="1"/>
    <s v="CUMPLIDA"/>
    <m/>
    <n v="1"/>
    <x v="1"/>
    <m/>
    <n v="1"/>
    <s v="CUMPLIDA"/>
    <m/>
    <n v="1"/>
    <x v="1"/>
    <d v="2019-11-19T00:00:00"/>
    <m/>
    <d v="2020-05-18T00:00:00"/>
    <s v="Subgerencia de Gestion Inmobiliaria_x000a__x000a_Direccion de Gestion Contractual"/>
  </r>
  <r>
    <n v="11"/>
    <n v="263"/>
    <x v="1"/>
    <x v="2"/>
    <x v="6"/>
    <n v="1"/>
    <s v="Hallazgo administrativo por la enajenación de un predio de Metrovivienda a título gratuito, habiéndose pactado una venta onerosa en el Marco del Convenio 100 de 2012, en favor de la Organización Popular - OPV 25 de Noviembre como sujeto de derecho privado y no a un proyecto de vivienda, como quedó estipulado en el mismo convenio."/>
    <s v="El convenio 100 de 2012 se ejecutó sin ajustar el texto de la obligación 6.3.1 Transferir al proyecto y a título oneroso el lote de terreno denominado Mz 52..., en consonancia con la normatividad que efectivamente se aplicó a la entrada en vigencia de la ley 1537 de 2012 y demás normas que la desarrollan.  "/>
    <s v="Realizar la revisión jurídica de verificación del cumplimiento de la normatividad vigente en materia de subsidios de vivienda de los convenios vigentes suscritos con la Secretaría Distrital de Hábitat (convenios 206, 268 y 407) y si hay lugar a ello,  hacer los ajustes pertinentes."/>
    <s v="Convenios revisados "/>
    <s v="Número de convenios revisados para verificación y actualización normativa /Número de convenios vigentes suscritos con la Secretaría Distrital de Hábitat   "/>
    <s v="N.A."/>
    <s v="N.A."/>
    <s v="N.A."/>
    <s v="N.A."/>
    <s v="Se adelantó la revisión y verificación normativa del Convenio 206 de 2014, encontrando que normativamente se encuentra ajustado a la reglamentación vigente a partir de la expedición de la Ley 1537 de 2012 y sus decretos reglamentarios, en materia de subsidios de vivienda. _x000a_Se revisó adicionalmente el contrato fiduciario de IDIPRON USME II, asi mismo se generó observaciones mediante informes remitidos a la Gerencia General mediante radicados Nos: 20196000041723 de 04/12/2019 y 20206000003573 de 27/01/2020._x000a_"/>
    <n v="0.2"/>
    <s v="EN PROCESO_x000a_EN TERMINOS"/>
    <s v="Los convenios 407 de 2013 y, 206 y 268 de 2014, se ajustan en materia de subsidios a lo dispuesto en el Decreto Distrital 539 de 2012, no siendo necesaria su actualización normativa, en el sentido de que se encuentran amparados por el régimen de transición dictado por el Decreto Distrital 623 de 2016, y pueden dar aplicación a la prerrogativa de realizar la indexación del valor total de los subsidios hasta el año de terminación de las viviendas, independientemente de la modalidad de desembolso de los recursos del subsidio, previo cumplimiento de las condiciones que defina la Secretaría Distrital del Hábitat mediante reglamento y de acuerdo con la disponibilidad de recursos de la entidad._x000a__x000a_En otras palabras, los aportes realizados con destino a los subsidios de vivienda en especie podrían ser actualizados o ser traídos a un valor presente, para no imponer a los beneficiarios la carga de la pérdida del poder adquisitivo de los subsidios expresados en salarios mínimos legales de la entrega efectiva del mismo._x000a__x000a_La accion fue cumplida el 30 de abril de 2020"/>
    <n v="1"/>
    <s v="CUMPLIDA"/>
    <m/>
    <n v="1"/>
    <s v="CUMPLIDA"/>
    <m/>
    <n v="1"/>
    <x v="1"/>
    <m/>
    <n v="1"/>
    <s v="CUMPLIDA"/>
    <m/>
    <n v="1"/>
    <x v="1"/>
    <d v="2019-11-19T00:00:00"/>
    <m/>
    <d v="2020-05-18T00:00:00"/>
    <s v="Gerencia de Vivienda_x000a__x000a_Subgerencia Juridica"/>
  </r>
  <r>
    <n v="12"/>
    <n v="263"/>
    <x v="2"/>
    <x v="3"/>
    <x v="7"/>
    <n v="1"/>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Realizar la verificación de los requisitos para la suscripción de convenios, conforme a los manuales de contratación vigentes"/>
    <s v="Convenios suscritos "/>
    <s v="Número de convenios verificados/Número de convenios suscritos"/>
    <s v="N.A."/>
    <s v="N.A."/>
    <s v="N.A."/>
    <s v="N.A."/>
    <s v="N.A."/>
    <s v="N.A."/>
    <s v="N.A."/>
    <s v="Sin reporte de avance"/>
    <s v="N.A."/>
    <s v="EN PROCESO_x000a__x000a_EN TERMINOS"/>
    <s v="Mediante correo electrónico de fecha 1 de agosto de 2020, la Dirección de Gestión Contractual informa que:_x000a__x000a_1. Realizará mesas de trabajo con las áreas técnicas de la Empresa previa a la suscripción de los convenios con el fin de verificar el cumplimiento del principio de planeación._x000a_ _x000a_2. Diligenciará la Matriz de Seguimiento a Trámites Contractuales para verificar el cumplimiento de los requisitos previo a la suscripción de convenios."/>
    <s v="N.A."/>
    <s v="EN PROCESO_x000a__x000a_EN TERMINOS"/>
    <s v="La DGC realiza mesas de trabajo con las áreas técnicas de la Empresa previa a la suscripción de los convenios con el fin de verificar el cumplimiento del principio de planeación._x000a__x000a_La DGC ha diligenciado la Matriz de Seguimiento a Trámites Contractuales con el objetivo de verificar el cumplimiento de los requisitos previo a la suscripción de convenios._x000a__x000a_No se anexan soportes como evidencia del seguimiento."/>
    <n v="0.2"/>
    <x v="2"/>
    <s v="Sin reporte de avance"/>
    <n v="0"/>
    <s v="EN PROCESO_x000a_EN TERMINOS"/>
    <s v="Durante el periodo Marzo 01 a 31 de diciembre de 2020 se sucribieron 2 convenios interadministrativos, sobre los cuales se realizó la verificación de los requisitos previa suscripción, de conformidad a los manuales de contratación vigentes"/>
    <n v="1"/>
    <x v="1"/>
    <d v="2020-01-31T00:00:00"/>
    <m/>
    <d v="2021-01-31T00:00:00"/>
    <s v="Dirección de Gestión Contractual "/>
  </r>
  <r>
    <n v="13"/>
    <n v="263"/>
    <x v="2"/>
    <x v="3"/>
    <x v="7"/>
    <n v="2"/>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mitir y socializar dos circulares estableciendo: 1. Elaboración obligatoria de un documento para los proyectos con adquisición de suelo, incluyendo viabilidad técnica/jurídica del predio, 2. Que en los términos o pliegos de condiciones justificarán la modalidad de contratación, requisitos jurídicos/técnicos/financieros y experiencia de futuro desarrollador."/>
    <s v="Circulares"/>
    <s v="2 Circulares expedidas y socializadas"/>
    <s v="N.A."/>
    <s v="N.A."/>
    <s v="N.A."/>
    <s v="N.A."/>
    <s v="N.A."/>
    <s v="N.A."/>
    <s v="N.A."/>
    <s v="N.A."/>
    <s v="N.A."/>
    <s v="N.A."/>
    <s v="N.A."/>
    <s v="N.A."/>
    <s v="N.A."/>
    <s v="Sin reporte de avance"/>
    <n v="0"/>
    <x v="2"/>
    <s v="La Subgerencia de Planeación y Administración de Proyectos, realizó una propuesta de circular dando cumplimiento a lo establecido en plan de mejoramiento. La circular actualmente está en proceso de aprobación y firmas para posterior socialización."/>
    <n v="0.7"/>
    <s v="EN PROCESO_x000a_EN TERMINOS"/>
    <s v="Con radicado interno I2021000319 de fecha 29 de enero de 2021, la Subgerencia de Planeación y Administración de Proyectos emitió circular mediante la cual se establecen los lineamientos generales para adquirir predios para la ejecución de los proyectos que sean necesarios para dar cumplimiento a los objetivos de la Empresa._x000a__x000a_Mediante comunicación interna N° I2021000312 de fecha  29 de enero de 2021, la Direccion de Gestion Contractual socializó  las buenas practicas en la acividad contractual indicando la importancia de que cada área solicitante describa en los estudios previos la modalidad de selección que aplique a cada proceso de contratación así como los requisitos jurídicos, financieros, técnicos, y de experiencia que deben cumplir los proponentes, lo cual será reflejado en los términos de referencia o pliegos de condiciones, según sea el caso. "/>
    <n v="1"/>
    <x v="1"/>
    <d v="2020-01-31T00:00:00"/>
    <d v="2020-10-26T00:00:00"/>
    <d v="2021-01-31T00:00:00"/>
    <s v="Subgerencia de Planeación y Administración de Proyectos_x000a__x000a_Dirección de Gestión Contractual"/>
  </r>
  <r>
    <n v="14"/>
    <n v="263"/>
    <x v="2"/>
    <x v="3"/>
    <x v="7"/>
    <n v="3"/>
    <s v="Hallazgo Administrativo con incidencia fiscal y presunta disciplinaria y penal por los recursos invertidos en estudios, diseños, obras de urbanismo y mitigación e interventorías, en el predio Usme II IDIPRON, para la ejecución de un proyecto de vivienda de interés prioritario -VIP, que fue planteado desde el año 2012 y a la fecha no ha sido construido, por valor de $ 6.496.603.020 y por la celebración injustificada e indebida de un Convenio de Asociación para tal fin."/>
    <s v="Ejecución de un proyecto de vivienda de interés prioritario -VIP, que fue planteado desde el año 2012 y a la fecha no ha sido construido,por valor de $ 6.496.603.020 y por la celebración injustificada e indebida de un Convenio de Asociación para tal fin."/>
    <s v="Ejecutar mesas de trabajo, reuniones y/o comités fiduciarios, para buscar posibles soluciones que propendan por la reactivación del contrato. "/>
    <s v="Acciones para reactivación de contrato "/>
    <s v="Número de acciones cumplidas / Número de acciones propuestas. "/>
    <s v="N.A."/>
    <s v="N.A."/>
    <s v="N.A."/>
    <s v="N.A."/>
    <s v="N.A."/>
    <s v="N.A."/>
    <s v="N.A."/>
    <s v="Sin reporte de avance"/>
    <s v="N.A."/>
    <s v="EN PROCESO_x000a__x000a_EN TERMINOS"/>
    <s v="Con radicado 20206000027773 de fecha 21 de julio de 2020, la Gerencia de Vivienda informa lo siguiente:_x000a_1. Mediante radicado número 20204200027492 de fecha 22 de mayo de 2020, la Corporación Gestión &amp; Desarrollo, actuando en calidad de Fideicomitente Constructor dentro del Patrimonio Autónomo Subordinado IDIPRON Usme 2, envió respuesta a comunicación remitida vía correo electrónico el 30 de abril de 2020 por parte de la Gerencia de Vivienda, por medio de la cual presenta una modelación del proyecto inmobiliario. Anexo 1._x000a__x000a_2. En atención a la comunicación recibida, la Gerencia de Vivienda expidió los memorandos 2020600002727300001 y 2020600002728300001 de 15 de julio de 2020, dirigidos a la Subgerencia de Desarrollo de Proyectos y a la Gerencia de Estructuración de Proyectos, respectivamente, con el fin de obtener la revisión, análisis y concepto en relación con los aspectos técnicos y de estructuración del negocio planteados en la propuesta presentada por el Fideicomitente Constructor. Anexo 2 y Anexo 3._x000a__x000a_3. Mediante memorando 20206000027733 de 21 de julio de 2020, se solicitó a la Oficina de Control Interno tramitar una solicitud de aclaración del Informe de Gestión presentado por Diana Carolina Quintero Joaquí, en relación con la gestión a cargo de la Gerencia de Vivienda en el período comprendido entre el 14 de noviembre de 2019 y el 06 de julio de 2020, y específicamente en lo relacionado con el estado del proceso de selección para la definición del quinto miembro del Comité Fiduciario. Anexo 4 y Anexo 5._x000a__x000a_4. El 17 de julio de 2020 se inició la revisión del trámite para la contratación de un Interventor quien, de acuerdo con lo pactado en el contrato, sería el encargado de adelantar las gestiones técnicas, jurídicas, administrativas y financieras del proyecto inmobiliario, y que en consecuencia debería emitir concepto acerca del estado de cumplimiento de las obligaciones pactadas, la viabilidad de las propuestas presentadas por el Fideicomitente Constructor, y quien además puede ser elegido de común acuerdo como el quinto integrante._x000a__x000a_5. Se programó Comité Fiduciario para el viernes 24 de julio de 2020."/>
    <s v="N.A."/>
    <s v="EN PROCESO_x000a__x000a_EN TERMINOS"/>
    <s v="1. Se elaboró un documento dinámico denominado Hoja de Ruta, el cual ha permitido la planeación y seguimiento de las actividades relevantes para la definición del proyecto. Se adjunta el documento que soporta la trazabilidad de las actividades que se encuncian a continuación._x000a__x000a_ 2.  Se definió un plan de trabajo para conocer y hacer los primeros análisis de la nueva modelación del proyecto inmobiliario presentado por el Fideicomitente Constructor. En cumplimiento de este plan se han celebrado diferentes reuniones, mesas técnicas internas y con el Constructor,  y se han enviado requerimientos de información, que han permitido conocer y dar las primeras discusiones de aspectos técnicos y financieros que propone la Corporación Gestión &amp; Desarrollo.   _x000a__x000a_3. Para establecer el estado actual y cumplimiento del Contrato Fiduciario, se estima necesario contar con la figura del Interventor, quien además será la persona con la experiencia técnica, administrativa, financiera y jurídica que pueda conceptuar acerca de la viabilidad del Proyecto Inmobiliario conforme la nueva propuesta del Constructor. Lo anterior, en cumplimiento de lo dispuesto en el numeral 14 del acápite de Definiciones del Contrato Fiduciario, pues al Interventor le corresponde, entre otros aspectos, la verificación del esquema de ingresos, pagos y costos del proyecto. Este tema fue presentado por la Empresa y aceptado por el Fideicomitente Constructor en Comités Fiduciarios y mesas de trabajo celebradas para tal fin. Se han elaborado los documentos precontactuales, se ha definido el objeto y alcance de la interventoría así como de los profesionales que se requieren. _x000a__x000a_4. Comités Fiduciarios: _x000a_a.  28 de agosto de 2020:  Se reiteró por parte de la Supervisora del Contrato que el 5º miembro que integre el comité deberá ser quien resulte seleccionado como Interventor del Contrato Fiduciario. _x000a_Se acordó realizar una mesa de trabajo para el 4 de septiembre de 2020 con el siguiente orden del día: i)El fideicomitente constructor expondrá la propuesta de modelación y se resolverán especialmente aspectos técnicos y financieros de la misma, ii) Se fijarán los criterios de selección del interventor. _x000a_b. 30 de septiembre de 2020: Se presentó la necesidad de aprobar previamente al inicio del proceso de selección de la Interventoría, el Plan de Contratación del PA  en el cual debe definirse el objeto de contratación y modalidad de selección, valor y fuente de los recursos._x000a_c.  26 de octubre de 2020: Se informó sobre los avances y acuerdos entre  la Empresa y el Fideicomitente Constructor Aportante, relacioandos con el objeto, alcance, profesionales , para iniciar el proceso de selección de la Interventoria que deberá, entre otros aspectos, determinar la viabilidad financiera y técnica de la nueva modelación._x000a__x000a_5. Teniendo en cuenta las activiades antes  descritas y otras que adelanta la  Secretaría Distrital del Hábitat tendientes a definir la viabilidad y por tanto la continuidad del Proyecto IDIPRON Usme , el 21 de octubre de 2020 se solicito al Comité de Seguimiento del Convenio 206 de 2014  una prorróga por  siete (7) meses,  solicitud que fue aprobada y materializada mediante el  Otrosi Modificatorio No. 12 Prorróga  No.7, suscrito el 30 de octubre de 2020, mediante el cual se modificó la Cláusula Quinta del Convenio, prorrogando el plazo desde el 31 de octubre de 2020 hasta el 30 de mayo de 2021. "/>
    <n v="0.3"/>
    <x v="2"/>
    <s v="1.  Mediante memorando radicado No. 20204200048133 del 26 de noviembre de 2020, la Gerencia de Vivienda solicitó a la Subgerencia Jurídica expedir un concepto en el que se analicen y presenten los posibles escenarios y riesgos que puedan generarse por la ejecución del proyecto Usme II - Idipron, teniendo en cuenta que la Fiscalía General de Nación adelanta una investigación por la presunta comisión del delito de celebración de contratos sin el cumplimiento de los requisitos legales, que dio origen al Contrato Fiduciario. _x000a__x000a_2.  El 10 de diciembre de 2020, se realizó una reunión con la participación de la Subgerencia Jurídica y la Dirección de Gestión Contractual, la cual en principio tenía por objeto revisar el asunto relacionado con el proceso de selección y contratación de la Interventoría para el Contrato Fiduciario. Sin embargo, en esta reunión se planteó por parte de la Subgerencia Jurídica que previo a continuar con el proceso de contratación previsto, era necesario tener un concepto por parte de los asesores externos acerca de la pertinencia de continuar con el proceso de selección teniendo en cuenta la referida investigación penal que podría derivar en la nulidad del convenio celebrado previo al contrato fiduciario. _x000a__x000a_3. Correos electrónicos: Dando cumplimiento a los compromisos acordados en la reunión del 10 de diciembre, desde la Gerencia de Vivienda se envió correo electrénico en el que adjunto el informe de Supervisión entregado por Diana Quintero (anterior Gerente de Vivienda) y el requerimiento que ésta efectuó al Fideicomitente Constructor._x000a__x000a_Dando alcance a lo anterior, mediante memorando radicado No. I2020000062 del 21 de diciembre de 2020, la Gerencia de Vivienda remitió Informe en el que se expuso la trazabilidad de la gestión adelantada desde la Supervisión a partir del 12 de junio y hasta la fecha de presentación. _x000a__x000a_4. Concepto Jurídico: Mediante correo electrónico del 24 de diciembre de 2020, se recibió por parte de la Subgerencia Jurídica el documento denominado en el asunto &quot;Opinión Jurídica&quot; suscrito por los abogados Luis Felipe Arrieta y Diana Karina Angarita Castro."/>
    <n v="0.3"/>
    <s v="EN PROCESO_x000a_EN TERMINOS"/>
    <s v="Mediante radicado interno I2021000329 de fecha 1 de febrero de 2021, la Gerencia de Vivienda aporta las evidencias que dan cumplimiento a la acción &quot;Ejecutar mesas de trabajo, reuniones y/o comités fiduciarios, para buscar posibles soluciones que propendan por la reactivación del contrato&quot;_x000a__x000a_Así mismo, aportó copias de las actas de Comités y Mesas técnicas realizadas, Opinión jurídica sobre el Convenio de Asociación  CGG 144-13 e Informe General de Supervision  IDIPRON Usme 2  remitido a Gerencia General como adjunto al radicado interno  I2021000172 del 20 de enero de 2021."/>
    <n v="1"/>
    <x v="1"/>
    <d v="2020-01-31T00:00:00"/>
    <m/>
    <d v="2021-01-31T00:00:00"/>
    <s v="Subgerencia de Planeación y Administración de Proyectos_x000a__x000a_Subgerencia de Gestión inmobiliaria_x000a__x000a_Subgerencia de Desarrollo Proyectos_x000a__x000a_Subgerencia Jurídica_x000a__x000a_Gerencia de Vivienda"/>
  </r>
  <r>
    <n v="15"/>
    <n v="263"/>
    <x v="2"/>
    <x v="4"/>
    <x v="8"/>
    <n v="1"/>
    <s v="Hallazgo Administrativo, por el deterioro que presenta el Parque Zonal la Estación"/>
    <s v="_x000a_La acción previamente adelanta frente  al hallazgo inicial, fue declarada como cumplida pero inefectiva."/>
    <s v="Elaborar un documento de diagnóstico de las condiciones  del parque Zonal La Estación, en el que se identifiquen los deterioros y las necesidades de mantenimiento."/>
    <s v="Documento de diagnóstico "/>
    <s v="Diagnóstico de las condiciones del parque zonal La Estación"/>
    <s v="N.A."/>
    <s v="N.A."/>
    <s v="N.A."/>
    <s v="N.A."/>
    <s v="N.A."/>
    <s v="N.A."/>
    <s v="N.A."/>
    <s v="N.A."/>
    <s v="N.A."/>
    <s v="N.A."/>
    <s v="N.A."/>
    <s v="N.A."/>
    <s v="N.A."/>
    <s v="Sin reporte de avance"/>
    <n v="0"/>
    <x v="2"/>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m/>
    <n v="1"/>
    <x v="1"/>
    <d v="2020-09-21T00:00:00"/>
    <m/>
    <d v="2020-10-31T00:00:00"/>
    <s v="Subgerencia de Desarrollo de Proyectos "/>
  </r>
  <r>
    <n v="16"/>
    <n v="263"/>
    <x v="2"/>
    <x v="4"/>
    <x v="8"/>
    <n v="2"/>
    <s v="Hallazgo Administrativo, por el deterioro que presenta el Parque Zonal la Estación"/>
    <s v="_x000a_La acción previamente adelanta frente  al hallazgo inicial, fue declarada como cumplida pero inefectiva."/>
    <s v="Realizar una actividad de limpieza del parque Zonal La Estación conforme las competencias de la Empresa "/>
    <s v="Una (1) Jornada de limpieza"/>
    <s v=" 1 jornada de limpieza efectuada"/>
    <s v="N.A."/>
    <s v="N.A."/>
    <s v="N.A."/>
    <s v="N.A."/>
    <s v="N.A."/>
    <s v="N.A."/>
    <s v="N.A."/>
    <s v="N.A."/>
    <s v="N.A."/>
    <s v="N.A."/>
    <s v="N.A."/>
    <s v="N.A."/>
    <s v="N.A."/>
    <s v="Sin reporte de avance"/>
    <n v="0"/>
    <x v="2"/>
    <s v="Se allega material fotográfico que soporta la intervención realizada al parque."/>
    <n v="1"/>
    <s v="CUMPLIDA"/>
    <m/>
    <n v="1"/>
    <x v="1"/>
    <d v="2020-09-21T00:00:00"/>
    <m/>
    <d v="2021-06-30T00:00:00"/>
    <s v="Subgerencia de Desarrollo de Proyectos "/>
  </r>
  <r>
    <n v="17"/>
    <n v="263"/>
    <x v="2"/>
    <x v="4"/>
    <x v="8"/>
    <n v="3"/>
    <s v="Hallazgo Administrativo, por el deterioro que presenta el Parque Zonal la Estación"/>
    <s v="_x000a_La acción previamente adelanta frente  al hallazgo inicial, fue declarada como cumplida pero inefectiva."/>
    <s v="Identificar las demás Entidades competentes y proponer acciones conjuntas para el desarrollo de actividades de mantenimiento requeridas en el marco de la normatividad legal vigente, "/>
    <s v="Remisión del documento de diagnóstico y propuesta de mantenimiento a las entidades competentes, efectuando el seguimiento respectivo.   "/>
    <s v="(Número de documentos remisorios/numero de entidades competentes identificadas) X 100                     "/>
    <s v="N.A."/>
    <s v="N.A."/>
    <s v="N.A."/>
    <s v="N.A."/>
    <s v="N.A."/>
    <s v="N.A."/>
    <s v="N.A."/>
    <s v="N.A."/>
    <s v="N.A."/>
    <s v="N.A."/>
    <s v="N.A."/>
    <s v="N.A."/>
    <s v="N.A."/>
    <s v="Sin reporte de avance"/>
    <n v="0"/>
    <x v="2"/>
    <s v="Se reciben los comunicados de la gestión de socialización del Informe Técnico de Diagnóstico realizado al Parque la Estación. Estos documentos dan cuenta de la gestión realizada ante los terceros competentes y soportan el cumplimiento de la acción propuesta en el Plan de Mejoramiento._x000a__x000a_RadicadoS 20205000039071 al IDRD y 20205000039081 al DADEP"/>
    <n v="1"/>
    <s v="CUMPLIDA"/>
    <m/>
    <n v="1"/>
    <x v="1"/>
    <d v="2020-09-21T00:00:00"/>
    <m/>
    <d v="2021-06-30T00:00:00"/>
    <s v="Subgerencia de Desarrollo de Proyectos "/>
  </r>
  <r>
    <n v="18"/>
    <n v="263"/>
    <x v="2"/>
    <x v="4"/>
    <x v="8"/>
    <n v="4"/>
    <s v="Hallazgo Administrativo, por el deterioro que presenta el Parque Zonal la Estación"/>
    <s v="_x000a_La acción previamente adelanta frente  al hallazgo inicial, fue declarada como cumplida pero inefectiva."/>
    <s v="Definir un procedimiento dentro del proceso Ejecución de Proyectos mediante el cual se definan los lineamientos para la entrega de las obras gestionadas en el marco de los proyectos desarrollados por la Empresa que incluya todas y cada una de las actividades y los puntos de control asociados. "/>
    <s v="Procedimiento _x000a_"/>
    <s v="Procedimiento definido, socializado e implementado"/>
    <s v="N.A."/>
    <s v="N.A."/>
    <s v="N.A."/>
    <s v="N.A."/>
    <s v="N.A."/>
    <s v="N.A."/>
    <s v="N.A."/>
    <s v="N.A."/>
    <s v="N.A."/>
    <s v="N.A."/>
    <s v="N.A."/>
    <s v="N.A."/>
    <s v="N.A."/>
    <s v="Sin reporte de avance"/>
    <n v="0"/>
    <x v="2"/>
    <s v="Sin reporte de avance"/>
    <n v="0"/>
    <s v="EN PROCESO_x000a_EN TERMINOS"/>
    <m/>
    <n v="0"/>
    <x v="2"/>
    <d v="2020-09-21T00:00:00"/>
    <m/>
    <d v="2021-06-30T00:00:00"/>
    <s v="Subgerencia de Desarrollo de Proyectos - SPAP (Apoyo)"/>
  </r>
  <r>
    <n v="19"/>
    <n v="263"/>
    <x v="2"/>
    <x v="4"/>
    <x v="9"/>
    <n v="1"/>
    <s v="Hallazgo Administrativo por la omisión en la publicación de documentos precontractuales en la plataforma del SECOP del contrato 045 de 2019."/>
    <s v="De acuerdo por lo reportado por el Ente de Control, se evidencias falencias en la publicación de documentos precontractual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informativa"/>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x v="2"/>
    <s v="Se realizó circular informativa dirigida al equipo de la Dirección de Gestión Contractual y socializó el protocolo para la publicación los documentos en SECOP para los trámites de contratos de prestación de servicios profesionales y de apoyo a la gestión, radicado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x v="2"/>
    <d v="2020-09-21T00:00:00"/>
    <m/>
    <d v="2021-09-20T00:00:00"/>
    <s v="Dirección de Gestión Contractual"/>
  </r>
  <r>
    <n v="20"/>
    <n v="263"/>
    <x v="2"/>
    <x v="4"/>
    <x v="10"/>
    <n v="1"/>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Elaborar semestralmente y de manera conjunta con la SDS y la Subred, un informe de avances del proyecto, con destino a las autoridades judiciales, en cumplimiento a la cláusula 17 del Convenio 1201 de 2018."/>
    <s v="Informe conjunto semestral"/>
    <s v="Entrega de informe semestral"/>
    <s v="N.A."/>
    <s v="N.A."/>
    <s v="N.A."/>
    <s v="N.A."/>
    <s v="N.A."/>
    <s v="N.A."/>
    <s v="N.A."/>
    <s v="N.A."/>
    <s v="N.A."/>
    <s v="N.A."/>
    <s v="N.A."/>
    <s v="N.A."/>
    <s v="N.A."/>
    <s v="Sin reporte de avance"/>
    <n v="0"/>
    <x v="2"/>
    <s v="Sin reporte de avance"/>
    <n v="0"/>
    <s v="EN PROCESO_x000a_EN TERMINOS"/>
    <s v="Presentación ante los despachos judiciales (Juzgado 41 Administrativo de Bogotá y Juzgado 12 Administrativo de Oralidad del Circuito de Bogotá) del Informe de Avance semestral para el periodo Septiembre 2020 a Febrero 2021, que da cuenta de las acciones adelanadas por la Administración Distrital para dar cumplimiento al Convenio 1201 de 2018, en cabeza de la Secretaría Distrital de Salud, la Subred Centro Oriente y la ERU."/>
    <n v="0.5"/>
    <x v="2"/>
    <d v="2020-09-21T00:00:00"/>
    <m/>
    <d v="2021-09-20T00:00:00"/>
    <s v="Gerencia de Proyecto San Juan de Dios"/>
  </r>
  <r>
    <n v="21"/>
    <n v="263"/>
    <x v="2"/>
    <x v="4"/>
    <x v="10"/>
    <n v="2"/>
    <s v="Hallazgo administrativo por fallas en la supervisión del Convenio Interadministrativo 1201 de 2018, en lo relacionado con la Cláusula 17 del mismo"/>
    <s v="El informe al que hace referencia la cláusula 17 del Convenio 1201 de 2018 fue elaborado y entregado, sin embargo, el hallazgo se genera debido a que el mismo fue elaborado y firmado únicamente por la ERU y no por las tres entidades. La causa de este evento radica en que dicha obligación no fue tratada satisfactoriamente en los comités de seguimiento de manera que se coordinara una entrega conjunta. "/>
    <s v="Comunicar por medio de documento verificable a cada uno de los responsables de la obligación de la cláusula 17 del convenio 1201 sobre la obligatoriedad de la elaboración conjunta y la firma del informe a remitir al juzgado 41."/>
    <s v="Comunicación "/>
    <s v="Comunicación elaborada y socializada"/>
    <s v="N.A."/>
    <s v="N.A."/>
    <s v="N.A."/>
    <s v="N.A."/>
    <s v="N.A."/>
    <s v="N.A."/>
    <s v="N.A."/>
    <s v="N.A."/>
    <s v="N.A."/>
    <s v="N.A."/>
    <s v="N.A."/>
    <s v="N.A."/>
    <s v="N.A."/>
    <s v="Sin reporte de avance"/>
    <n v="0"/>
    <x v="2"/>
    <s v="Sin reporte de avance"/>
    <n v="0"/>
    <s v="EN PROCESO_x000a_EN TERMINOS"/>
    <s v="Comunicación a las partes (Secretaría Distrital de Salud y Subred Centro Oriente) recordando la obligatoriedad de lo estipulado en la cláusula 17 del Convenio 1201 de 2018, de la elaboracion conjunta de un informe de avance semestral del proyecto y del trámite ágil y oportuno para la firma del informe a remitir a las autoridades juduciales."/>
    <n v="0.5"/>
    <x v="2"/>
    <d v="2020-09-21T00:00:00"/>
    <m/>
    <d v="2021-09-20T00:00:00"/>
    <s v="Gerencia de Proyecto San Juan de Dios"/>
  </r>
  <r>
    <n v="22"/>
    <n v="263"/>
    <x v="2"/>
    <x v="4"/>
    <x v="3"/>
    <n v="1"/>
    <s v="Hallazgo administrativo por inconsistencias en  el estudio de mercado para la suscripción del contrato de obra 350 de 2019"/>
    <s v="De acuerdo con lo reportado por el Ente de Control , existen inconsistencias en el estudio de mercado realizado para el contrato 350 de 2019 y algunos aspectos no fueron incluidos en los estudios previos, quitando garantía al principio de transparencia y publicidad."/>
    <s v="Realizar una (1) jornada de orientación sobre elaboración de estudios de mercado"/>
    <s v="Jornada de Orientación"/>
    <s v="Jornada de Orientación realizada/Jornada de Orientación programada"/>
    <s v="N.A."/>
    <s v="N.A."/>
    <s v="N.A."/>
    <s v="N.A."/>
    <s v="N.A."/>
    <s v="N.A."/>
    <s v="N.A."/>
    <s v="N.A."/>
    <s v="N.A."/>
    <s v="N.A."/>
    <s v="N.A."/>
    <s v="N.A."/>
    <s v="N.A."/>
    <s v="Conforme a lo planeado el dia 12 de Noviembre se llevó a cabo una jornada de orientacion sobre especificaciones generales para la elaboracion de estudios de sector y estudios de mercado en los procesos de contratacion publica. Se anexa listado de asistencia y presentación."/>
    <n v="1"/>
    <x v="1"/>
    <m/>
    <n v="1"/>
    <s v="CUMPLIDA"/>
    <m/>
    <n v="1"/>
    <x v="1"/>
    <d v="2020-09-21T00:00:00"/>
    <m/>
    <d v="2020-12-31T00:00:00"/>
    <s v="Dirección de Gestión Contractual"/>
  </r>
  <r>
    <n v="23"/>
    <n v="263"/>
    <x v="2"/>
    <x v="4"/>
    <x v="11"/>
    <n v="1"/>
    <s v="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Solicitar a los ordenadores del gasto la definición de los flujos de aprobación contractual,  con el fin de incorporar un (1) nuevo revisor previo a la suscripción final en la plataforma SECOP y socializar el nuevo flujo mediante comunicación interna."/>
    <s v="Flujo de aprobación SECOP"/>
    <s v="Flujo de aprobación actualizado"/>
    <s v="N.A."/>
    <s v="N.A."/>
    <s v="N.A."/>
    <s v="N.A."/>
    <s v="N.A."/>
    <s v="N.A."/>
    <s v="N.A."/>
    <s v="N.A."/>
    <s v="N.A."/>
    <s v="N.A."/>
    <s v="N.A."/>
    <s v="N.A."/>
    <s v="N.A."/>
    <s v="Sin reporte de avance"/>
    <n v="0"/>
    <x v="2"/>
    <s v="Mediante memorando interno N° I2020000046 de fecha 18 de diciembre de 2020 se recordó a los ordenadores de gasto la importancia de incorporar un nuevo usuario validador o revisor adicional en los fllujos de aprobacion previa suscripcion de los tramites contractuales en la plataforma SECOP "/>
    <n v="1"/>
    <s v="CUMPLIDA"/>
    <m/>
    <n v="1"/>
    <x v="1"/>
    <d v="2020-09-21T00:00:00"/>
    <m/>
    <d v="2020-12-31T00:00:00"/>
    <s v="Dirección de Gestión Contractual"/>
  </r>
  <r>
    <n v="24"/>
    <n v="263"/>
    <x v="2"/>
    <x v="4"/>
    <x v="11"/>
    <n v="2"/>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Elaborar una (1) circular informativa dirigida al equipo de abogados que apoyan a la Dirección de Gestión Contractual, donde se establezca el protocolo a seguir para la publicación de documentos precontractuales en la plataforma SECOP y socializarla semestralmente."/>
    <s v="Circular con protocolo"/>
    <s v="Circular socializada"/>
    <s v="N.A."/>
    <s v="N.A."/>
    <s v="N.A."/>
    <s v="N.A."/>
    <s v="N.A."/>
    <s v="N.A."/>
    <s v="N.A."/>
    <s v="N.A."/>
    <s v="N.A."/>
    <s v="N.A."/>
    <s v="N.A."/>
    <s v="N.A."/>
    <s v="N.A."/>
    <s v="Se realiza borrador del Protocolo de publicación en etapa precontractual - Plataforma SECOP II- Contratos de Prestación de Servicios profesionales y de apoyo a la gestión._x000a__x000a_La circular informativa se encuentra en proceso de  elaboración y revisión"/>
    <n v="0.5"/>
    <x v="2"/>
    <s v="Se realizó circular informativa dirigida al equipo de la Direccion de Gestion Contractual  y socializó el protocolo para la publicación los documentos en SECOP para los trámites de contratos de prestación de servicios profesionales y de apoyo a la gestión, radicado N° 20203100048293 de fecha 27 de noviembre de 2020._x000a__x000a_Se encuentra pendiente la segunda socialización de la circular informativa para cumplir con la meta propuesta en el Plan enviado por Sivicof."/>
    <n v="0.75"/>
    <s v="EN PROCESO_x000a_EN TERMINOS"/>
    <s v="Se encuentra pendiente la segunda socialización de la circular informativa programada para el segundo semestre de 2021"/>
    <n v="0.75"/>
    <x v="2"/>
    <d v="2020-09-21T00:00:00"/>
    <m/>
    <d v="2021-09-20T00:00:00"/>
    <s v="Dirección de Gestión Contractual"/>
  </r>
  <r>
    <n v="25"/>
    <n v="263"/>
    <x v="2"/>
    <x v="4"/>
    <x v="11"/>
    <n v="3"/>
    <s v="Hallazgo administrativo con presunta incidencia disciplinaria por la falta de planeación respecto de las garantías contractuales y fallas en el estudio de mercado para el contrato de arrendamiento 212 de 2019, así como la no publicación de documentos contractuales en la plataforma del SECOP."/>
    <s v="De acuerdo con lo reportado por el Ente de Control, existen discrepancias entre las garantías consagradas en los estudios previos y el contrato, inconsistencias en el estudio de mercado y en la publicación de algunos soportes en la plataforma SECOP."/>
    <s v="Realizar una (1) jornada de orientación sobre elaboración de estudios de mercado"/>
    <s v="Jornada de Orientación"/>
    <s v="Jornada de Orientación realizada/Jornada de Orientación programada"/>
    <s v="N.A."/>
    <s v="N.A."/>
    <s v="N.A."/>
    <s v="N.A."/>
    <s v="N.A."/>
    <s v="N.A."/>
    <s v="N.A."/>
    <s v="N.A."/>
    <s v="N.A."/>
    <s v="N.A."/>
    <s v="N.A."/>
    <s v="N.A."/>
    <s v="N.A."/>
    <s v="Conforme a lo planeado el dia 12 de Noviembre se llevó a cabo una jornada de orientacion sobre especificaciones generales para la elaboracion de estudios de sector y estudios de mercado en los procesos de contratacion publica. Se anexa listado de asistencia"/>
    <n v="1"/>
    <x v="1"/>
    <m/>
    <n v="1"/>
    <s v="CUMPLIDA"/>
    <m/>
    <n v="1"/>
    <x v="1"/>
    <d v="2020-09-21T00:00:00"/>
    <m/>
    <d v="2020-12-31T00:00:00"/>
    <s v="Dirección de Gestión Contractual"/>
  </r>
  <r>
    <n v="26"/>
    <n v="263"/>
    <x v="2"/>
    <x v="4"/>
    <x v="11"/>
    <n v="4"/>
    <s v="Hallazgo administrativo con presunta incidencia disciplinaria por la falta de planeación respecto de las garantías contractuales y fallas en el estudio de mercado para el contrato de aarrendamiento 212 de 2019, así como la no publicación de documentos contractuales en la plataforma del SECOP."/>
    <s v="Debilidades en la publicación de documentos de ejecución del contrato No. 212 de 2019 FAMOC DEPANEL."/>
    <s v="Elaborar y socializar una Comunicación Interna con lineamientos sobre ejecución contractual en la plataforma SECOP II  de los contratos a cargo de la Subgerencia de Gestión Corporativa."/>
    <s v="Comunicación Interna"/>
    <s v="Comunicación elaborada y socializada"/>
    <s v="N.A."/>
    <s v="N.A."/>
    <s v="N.A."/>
    <s v="N.A."/>
    <s v="N.A."/>
    <s v="N.A."/>
    <s v="N.A."/>
    <s v="N.A."/>
    <s v="N.A."/>
    <s v="N.A."/>
    <s v="N.A."/>
    <s v="N.A."/>
    <s v="N.A."/>
    <s v="Se encuentra elaborada la propuesta de Comunicación Interna con los lineamientos sobre ejecución contractual en la plataforma SECOP II de los contratos a cargo de la Subgerencia de Gestión Corporativa. Anexo 1 Propuesta de Comunicación Interna"/>
    <n v="0.5"/>
    <x v="2"/>
    <s v="Se elaboró y socializó la Comunicación Interna con lineamientos sobre ejecución contractual en la plataforma Secop II  de los contratos a cargo de la Subgerencia de Gestión Corporativa. Anexo soporte evidencia"/>
    <n v="1"/>
    <s v="CUMPLIDA"/>
    <m/>
    <n v="1"/>
    <x v="1"/>
    <d v="2020-09-21T00:00:00"/>
    <m/>
    <d v="2020-12-31T00:00:00"/>
    <s v="Subgerencia de Gestión Corporativa"/>
  </r>
  <r>
    <n v="27"/>
    <n v="263"/>
    <x v="2"/>
    <x v="4"/>
    <x v="12"/>
    <n v="1"/>
    <s v="Hallazgo administrativo por la publicación extemporánea en el SECOP de los informes presentados por el contratista relacionados con la ejecución del contrato 203 de 2019.  "/>
    <s v="De acuerdo con lo reportado por el Ente de Control, existen inconsistencias en la publicación de los informes mensuales de ejecución del contratista en la plataforma SECOP"/>
    <s v="Realizar y socializar una (1) comunicación interna sobre los parámetros que deben seguir los supervisores de contratos cuando se requiera publicar documentos o soportes en la plataforma SECOP "/>
    <s v="Comunicación Interna"/>
    <s v="Comunicación realizada y socializada"/>
    <s v="N.A."/>
    <s v="N.A."/>
    <s v="N.A."/>
    <s v="N.A."/>
    <s v="N.A."/>
    <s v="N.A."/>
    <s v="N.A."/>
    <s v="N.A."/>
    <s v="N.A."/>
    <s v="N.A."/>
    <s v="N.A."/>
    <s v="N.A."/>
    <s v="N.A."/>
    <s v="Con el fin de cumplir de manera oportuna y exitosa las tareas que se originan de la actividad contractual, la Subgerencia Jurídica - Dirección de Gestión Contractual ha identificado algunas situaciones de mejora en el ejercicio de la supervisión de los contratos, motivo por el cual se hace necesario realizar un alcance únicamente al numeral 2 -  de la Circular radicada mediante ERUDITA No 20203100019733 del 29 de mayo de 2020"/>
    <n v="1"/>
    <x v="1"/>
    <s v="Mediante radicado interno N° I2020000044 de fecha 18 de diciembre se socializó a los supervisores  algunas situaciones de mejora  en el ejercicio de la supervision de los contratos relacionado con la publiacacion en el SECOP"/>
    <n v="1"/>
    <s v="CUMPLIDA"/>
    <m/>
    <n v="1"/>
    <x v="1"/>
    <d v="2020-09-21T00:00:00"/>
    <m/>
    <d v="2020-12-31T00:00:00"/>
    <s v="Dirección de Gestión Contractual"/>
  </r>
  <r>
    <n v="28"/>
    <n v="263"/>
    <x v="2"/>
    <x v="4"/>
    <x v="5"/>
    <n v="1"/>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os documentos y formatos electrónicos entregados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x v="2"/>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ón."/>
    <n v="0.5"/>
    <x v="2"/>
    <d v="2020-09-21T00:00:00"/>
    <m/>
    <d v="2021-09-20T00:00:00"/>
    <s v="Subgerencia de Planeación y Administración de Proyectos_x000a__x000a_Dirección de Gestión Contractual"/>
  </r>
  <r>
    <n v="29"/>
    <n v="263"/>
    <x v="2"/>
    <x v="4"/>
    <x v="5"/>
    <n v="2"/>
    <s v="Hallazgo administrativo por inconsistencias en la información presupuestal registrada en el Plan de Acción 2016 - 2020 Componente de gestión e inversión por entidad con corte a 31/12/2019, en la reportada en el Sistema de Vigilancia y Control Fiscal -SIVICOF y en la suministrada por la ERU en relación con las Metas 1 y 2 del Proyecto 83."/>
    <s v="De acuerdo con lo reportado por el Ente de Control, existen diferencias en los valores_x000a_registrados en SIVICOF, el SEGPLAN y en la información entregada por la ERU como soporte a la ejecución presupuestal de las metas."/>
    <s v="Realizar 1 capacitación sobre el sistema de información, con el personal de la Empresa que participa en los diferentes procedimientos relacionados con la ejecución presupuestal."/>
    <s v="Capacitación "/>
    <s v="1 Capacitación realizada  "/>
    <s v="N.A."/>
    <s v="N.A."/>
    <s v="N.A."/>
    <s v="N.A."/>
    <s v="N.A."/>
    <s v="N.A."/>
    <s v="N.A."/>
    <s v="N.A."/>
    <s v="N.A."/>
    <s v="N.A."/>
    <s v="N.A."/>
    <s v="N.A."/>
    <s v="N.A."/>
    <s v="Sin reporte de avance"/>
    <n v="0"/>
    <x v="2"/>
    <s v="Sin reporte de avance"/>
    <n v="0"/>
    <s v="EN PROCESO_x000a_EN TERMINOS"/>
    <s v="Sin reporte de avance"/>
    <n v="0"/>
    <x v="2"/>
    <d v="2020-09-21T00:00:00"/>
    <m/>
    <d v="2021-09-20T00:00:00"/>
    <s v="Subgerencia de Planeación y Administración de Proyectos "/>
  </r>
  <r>
    <n v="30"/>
    <n v="263"/>
    <x v="2"/>
    <x v="4"/>
    <x v="13"/>
    <n v="1"/>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
    <s v="Hallazgo administrativo y fiscal con presunta incidencia disciplinaria, por la inversión realizada en la manzana 22 para el proyecto de Mobiliario Urbano tipo contenedores y no lograr recuperar los recursos invertidos, presentándose una pérdida en los recursos en un proyecto cuyo fin era el aprovechamiento económico del predio de propiedad de la ERU, por valor de $2.579.435.704. _x000a_"/>
    <s v="Incluir dentro de la estructuración financiera del nuevo proceso de contratación, la recuperación de la totalidad del capital invertido en el proyecto de mobiliario urbano para el desarrollo temporal de la manzana 22."/>
    <s v="Plan de Acción definido y ejecutado"/>
    <s v="Actividades Ejecutadas /_x000a_Actividades Programadas"/>
    <s v="N.A."/>
    <s v="N.A."/>
    <s v="N.A."/>
    <s v="N.A."/>
    <s v="N.A."/>
    <s v="N.A."/>
    <s v="N.A."/>
    <s v="N.A."/>
    <s v="N.A."/>
    <s v="N.A."/>
    <s v="N.A."/>
    <s v="N.A."/>
    <s v="N.A."/>
    <s v="Durante el mes de octubre se realizaron los estudios y análisis y se generaron los documentos precontractuales para el  ARRENDAMIENTO DEL PREDIO Y EL MOBILIARIO TIPO CONTENEDOR, con el objeto de SELECCIONAR UN ARRENDATARIO QUE SERÁ EL (LA) ENCARGADO(A) DE REALIZAR LA EXPLOTACIÓN COMERCIAL O ECONÓMICA DEL PREDIO Y EL MOBILIARIO TIPO CONTENEDOR, UBICADO EN LA MANZANA 22 DEL SECTOR DE SAN VICTORINO, ENTRE LAS CALLES 9 Y 10, Y LA CARRERA 11 Y LA AVENIDA CARACAS. Con el cual se pretende recibir al  menos un valor de $2.320.948.944 COP._x000a__x000a_El 9 de noviembre se publicó en el SECOP el proceso PA SV-01-2020 , Como evidencia se puede consultar el proceso en el siguiente Link:  _x000a_https://community.secop.gov.co/Public/Tendering/OpportunityDetail/Index?noticeUID=CO1.NTC.1548034&amp;isFromPublicArea=True&amp;isModal=False_x000a__x000a_Se adjunta a este seguimiento, los documentos publicados a la fecha."/>
    <n v="0.3"/>
    <x v="2"/>
    <s v="El proceso anterior fue declarado desierto el 19 de noviembre., Sin embargo, dada la manifestación de interés y el valor de la oferta, se cuenta con los conceptos legales para para suscribir un contrato directo; se está validando el cumplimiento de requisitos y se está a la espera de una validación documental. "/>
    <n v="0.3"/>
    <s v="EN PROCESO_x000a_EN TERMINOS"/>
    <s v="Dentro de las actividades establecidas  en el plan de acción para la recuperación del capital invertido, se suscribio el contrato de arrendamiento 01 de 2021, como Alianza de arrendamiento 001-2021 entre ALIANZA FIDUCIARIA como vocera del Fideicomiso CENTRO COMERCIAL DE COMERCIO MAYORISTA  y la Unión Temporal TITAN GROUP UT, por valor de DOS MIL CUATROCIENTOS DOCE MILLONES DE PESOS ($2,412.000.000), cuyo objeto es &quot;Entregar en arrendamiento los predios denominados manzana 10 y 22, así como el mobiliario tipo contenedor ubicado en la  manzana 22 del sector de San Victorino, ubicados entre las calles 9 y 10 y la carrera 11 y la Avenida Caracas&quot;"/>
    <n v="1"/>
    <x v="1"/>
    <d v="2020-09-21T00:00:00"/>
    <m/>
    <d v="2021-09-20T00:00:00"/>
    <s v="Subgerencia de Gestión Inmobiliaria"/>
  </r>
  <r>
    <n v="31"/>
    <n v="263"/>
    <x v="2"/>
    <x v="4"/>
    <x v="14"/>
    <n v="1"/>
    <s v="Hallazgo administrativo por inconsistencias en la información presupuestal registrada en el Sistema de Seguimiento al Plan de Desarrollo - SEGPLAN, en la reportada en el Sistema de Vigilancia y Control Fiscal -SIVICOF y en la suministrada por la ERU en relación con las metas 1, 2 y 4, del Proyecto 84. "/>
    <s v="De acuerdo con lo reportado por el Ente de Control, existen diferencias en los valores_x000a_registrados en SIVICOF, el SEGPLAN y en la información entregada por la ERU como soporte a la ejecución presupuestal de las metas."/>
    <s v="Efectuar 2 mesas de trabajo al año, mediante las cuales se realice la conciliación de la información generada por las diferentes áreas en relación con la ejecución presupuestal."/>
    <s v="Mesas de trabajo"/>
    <s v="No. De mesas de trabajo realizadas / No. De mesas de trabajo programadas * 100"/>
    <s v="N.A."/>
    <s v="N.A."/>
    <s v="N.A."/>
    <s v="N.A."/>
    <s v="N.A."/>
    <s v="N.A."/>
    <s v="N.A."/>
    <s v="N.A."/>
    <s v="N.A."/>
    <s v="N.A."/>
    <s v="N.A."/>
    <s v="N.A."/>
    <s v="N.A."/>
    <s v="Sin reporte de avance"/>
    <n v="0"/>
    <x v="2"/>
    <s v="Sin reporte de avance"/>
    <n v="0"/>
    <s v="EN PROCESO_x000a_EN TERMINOS"/>
    <s v="El 24 de marzo se realizó la primera reunión para definir los criterios a tener en cuenta para realizar la conciliación, la muestra sobre la cual se va a desarrollar el ejercicio y la selección de un proyecto de inversión a revisar. Se seleccionó el proyecto de inversión 7507 y la Dirección Contractual generó un informe sobre los valores iniciales y finales de los contratos asociados a las metas de ese proyecto de inversión y con ese insumo se iniciarán los cruces pertinentes para dar paso a las conciliación."/>
    <n v="0.5"/>
    <x v="2"/>
    <d v="2020-09-21T00:00:00"/>
    <m/>
    <d v="2021-09-20T00:00:00"/>
    <s v="Subgerencia de Planeación y Administración de Proyectos_x000a__x000a_Dirección de Gestión Contractual"/>
  </r>
  <r>
    <n v="32"/>
    <n v="263"/>
    <x v="2"/>
    <x v="4"/>
    <x v="15"/>
    <n v="1"/>
    <s v="Hallazgo administrativo por inconsistencias en la información que soporta el avance físico de las metas No. 1,2,4,6 y 7 del proyecto 84, en el Sistema de Seguimiento al Plan de Desarrollo - SEGPLAN, en la reportada en el Sistema de Vigilancia y Control Fiscal -SIVICOF y en la suministrada por la empresa.  "/>
    <s v="La información se encuentra discriminada de distintas maneras lo cual no permite una adecuada comparación. _x000a_Los sistemas de información no son interoperables y responden a requerimientos específicos_x000a_Falta definir  mecanismos que permitan generar el cierre adecuado de las bases de datos del proceso de adquisición predial._x000a_Existen diferencias que son el resultado de la forma en la que es presentada la información, además de diferencias conceptuales frente a las variables analizadas. "/>
    <s v="Actualizar y socializar el procedimiento PD-23 de tal manera que se incluya: lineamientos para la estandarización de las variables, unidades de medida (predios, hectáreas) y definiciones reportadas en los distintos informes de la Empresa. Así como documentar los mecanismos de control a los reportes de la Dirección de Predios"/>
    <s v="Actualización procedimiento"/>
    <s v="Procedimiento actualizado y socializado"/>
    <s v="N.A."/>
    <s v="N.A."/>
    <s v="N.A."/>
    <s v="N.A."/>
    <s v="N.A."/>
    <s v="N.A."/>
    <s v="N.A."/>
    <s v="N.A."/>
    <s v="N.A."/>
    <s v="N.A."/>
    <s v="N.A."/>
    <s v="N.A."/>
    <s v="N.A."/>
    <s v="Sin reporte de avance"/>
    <n v="0"/>
    <x v="2"/>
    <s v="Se elabora cronograma para proceder con la revisión y actualización del procedimiento PD23."/>
    <n v="0.1"/>
    <s v="EN PROCESO_x000a_EN TERMINOS"/>
    <s v="Se elabora y socializa el procedimiento PD-23 que dentro de los cambios más representativos establece la actualización de los lineamientos de control de las variables para los reportes, asi como la incorporación de herramientas de control; ajuste del formato del procedimiento GI-02 Guía para la elaboración y actualización de documentos._x000a__x000a_Se puede encontrar en la ERUNET en el enlace http://10.115.245.74/sites/default/files/documentos/PD-23_Adquis_suelo_enajen_volunt_expropia_V3.pdf"/>
    <n v="1"/>
    <x v="1"/>
    <d v="2020-09-21T00:00:00"/>
    <m/>
    <d v="2021-03-31T00:00:00"/>
    <s v="Dirección de predios - SPAP (Apoyo)"/>
  </r>
  <r>
    <n v="33"/>
    <n v="263"/>
    <x v="2"/>
    <x v="4"/>
    <x v="16"/>
    <n v="1"/>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
    <s v="Hallazgo administrativo por no incluir de manera integral en el Plan de Gestión Social del Plan Parcial de Renovación Urbana San Bernardo – Tercer Milenio, los componentes social y económico, los programas y factores consagrados en los Decretos Distritales que reglamentan las acciones y actividades que estos deben contemplar"/>
    <s v="Actualización del procedimiento de Gestión Social en territorio, incluyendo la normatividad vigente aplicable,  según el escenario y tipo de intervención, especificando los puntos de control, para realizar el seguimiento a cada componente y escenario."/>
    <s v="Actualización procedimiento"/>
    <s v="Procedimiento actualizado y socializado"/>
    <s v="N.A."/>
    <s v="N.A."/>
    <s v="N.A."/>
    <s v="N.A."/>
    <s v="N.A."/>
    <s v="N.A."/>
    <s v="N.A."/>
    <s v="N.A."/>
    <s v="N.A."/>
    <s v="N.A."/>
    <s v="N.A."/>
    <s v="N.A."/>
    <s v="N.A."/>
    <s v="Sin reporte de avance"/>
    <n v="0"/>
    <x v="2"/>
    <s v="Sin reporte de avance"/>
    <n v="0"/>
    <s v="EN PROCESO_x000a_EN TERMINOS"/>
    <s v="De acuerdo con el cronograma de trabajo de la Oficina de Gestión Social, el proceso de actualización del procedimiento de gestión social en territorio será ajustado y socializado en el mes de Mayo de 2021."/>
    <n v="0"/>
    <x v="2"/>
    <d v="2020-09-21T00:00:00"/>
    <m/>
    <d v="2021-06-30T00:00:00"/>
    <s v="Oficina de Gestión Social - SPAP (Apoyo)"/>
  </r>
  <r>
    <n v="34"/>
    <n v="263"/>
    <x v="2"/>
    <x v="4"/>
    <x v="17"/>
    <n v="1"/>
    <s v="Hallazgo administrativo por la formulación de indicadores que no reflejan fielmente el comportamiento de las variables que permitirían medirlo, ni el nivel de satisfacción del usuario que aspira a recibir el producto o servicio en las metas - Proyecto 84."/>
    <s v="De acuerdo con lo reportado por el Ente de Control, los resultados de los indicadores presentan una serie de incongruencias a lo largo de cada una de las vigencias, que no son consecuentes con las magnitudes reportadas en SEGPLAN y en los diferentes informes en los que se reporta el avance físico del proyecto de inversión. "/>
    <s v="Actualizar y socializar el procedimiento PD-03 Diseño, actualización y seguimiento de indicadores, incluyendo recomendaciones para su diseño y reporte."/>
    <s v="Actualización procedimiento"/>
    <s v="Procedimiento actualizado y socializado"/>
    <s v="N.A."/>
    <s v="N.A."/>
    <s v="N.A."/>
    <s v="N.A."/>
    <s v="N.A."/>
    <s v="N.A."/>
    <s v="N.A."/>
    <s v="N.A."/>
    <s v="N.A."/>
    <s v="N.A."/>
    <s v="N.A."/>
    <s v="N.A."/>
    <s v="N.A."/>
    <s v="Sin reporte de avance"/>
    <n v="0"/>
    <x v="2"/>
    <s v="Sin reporte de avance"/>
    <n v="0"/>
    <s v="EN PROCESO_x000a_EN TERMINOS"/>
    <s v="En el mes de marzo se publicó en la intranet la versión numero 3 del procedimiento PD-03 Diseño, actualización y seguimiento de Indicadores y el formato FT-03 Hoja de vida de indicadores, esta actualización fue socializada a los lideres operativos de los procesos el 16 de marzo y de igual manera se reitero mediante correo electrónico a los lideres de proceso el 24 de marzo."/>
    <n v="1"/>
    <x v="1"/>
    <d v="2020-09-21T00:00:00"/>
    <m/>
    <d v="2021-06-30T00:00:00"/>
    <s v="Subgerencia de Planeación y Administración de Proyectos "/>
  </r>
  <r>
    <n v="35"/>
    <n v="263"/>
    <x v="2"/>
    <x v="4"/>
    <x v="18"/>
    <n v="1"/>
    <s v="Hallazgo administrativo y fiscal por valor de $5.987.000 debido al pago de una sanción a la Dirección de Impuestos y Aduanas Nacionales - DIAN"/>
    <s v="Desconocimiento en la elaboración de los formatos 2276 y 1001, donde no se tuvo en cuenta los requerimientos técnicos establecidos por la DIAN."/>
    <s v="Realizar una capacitación sobre la normatividad tributaria vigente dirigida al equipo de trabajo de la Subgerencia Corporativa"/>
    <s v="Capacitación"/>
    <s v="Capacitación realizada "/>
    <s v="N.A."/>
    <s v="N.A."/>
    <s v="N.A."/>
    <s v="N.A."/>
    <s v="N.A."/>
    <s v="N.A."/>
    <s v="N.A."/>
    <s v="N.A."/>
    <s v="N.A."/>
    <s v="N.A."/>
    <s v="N.A."/>
    <s v="N.A."/>
    <s v="N.A."/>
    <s v="En proceso, antes de programar la capacitación se deben revisar las normas actualizadas emitidas por la DIAN en los meses de noviembre y diciembre de 2020."/>
    <n v="0"/>
    <x v="2"/>
    <s v="Sin reporte de avance"/>
    <n v="0"/>
    <s v="EN PROCESO_x000a_EN TERMINOS"/>
    <s v="El 24 se febrero de 2021 se realizó capacitación &quot;Comité de Impuestos&quot; en la cual se trataron vario temas como:_x000a_* Documento soporte de pago de nómina electrónica._x000a_*Conceptos del documento soporte en operaciones realizadas con no obligados a facturar._x000a_*Sentencia 21239 - 2020  Articulo 107 del Estatuto Tributario entre otros temas._x000a_Se contó con la participación de los equipos de trabajo del proceso de Gestión Financiera, así como nómina y personal que maneja cajas menores._x000a_Se adjuntan como soportes, certificados de asistencia y presentación del evento realizado por la firma KPMG. "/>
    <n v="1"/>
    <x v="1"/>
    <d v="2020-09-21T00:00:00"/>
    <m/>
    <d v="2021-04-30T00:00:00"/>
    <s v="Subgerencia de Gestión Corporativa"/>
  </r>
  <r>
    <n v="36"/>
    <n v="263"/>
    <x v="2"/>
    <x v="5"/>
    <x v="5"/>
    <n v="1"/>
    <s v="Hallazgo administrativo y fiscal, con presunta incidencia disciplinaria, en cuantía de $7.526.017.439 m/cte., por las inversiones realizadas para el desarrollo del proyecto de vivienda La Colmena y la no entrega de las 131 VIP y los 10 locales comerciales, después de 42 meses de construidos y listos para entrega"/>
    <s v="Las inversiones realizadas para el desarrollo del proyecto de vivienda La Colmena y la no entrega de las 131 VIP, después de 42 meses de construidas y listas para entrega "/>
    <s v="Seguimiento a la gestión para la generación de la información correspondiente a los hogares inscritos ante la Secretaría Distrital del Hábitat, para su envío al Fideicomitente Constructor encargado de la comercialización, escrituración, entrega y registro de las unidades habitacionales del proyecto La Colmena."/>
    <s v="Número de informes presentados por el Fideicomitente Constructor"/>
    <s v="Número de informes con seguimiento / Número de informes presentados por Fideicomitente Constructor"/>
    <s v="N.A."/>
    <s v="N.A."/>
    <s v="N.A."/>
    <s v="N.A."/>
    <s v="N.A."/>
    <s v="N.A."/>
    <s v="N.A."/>
    <s v="N.A."/>
    <s v="N.A."/>
    <s v="N.A."/>
    <s v="N.A."/>
    <s v="N.A."/>
    <s v="N.A."/>
    <s v="N.A."/>
    <n v="0"/>
    <x v="2"/>
    <s v="Sin reporte de avance"/>
    <n v="0"/>
    <s v="EN PROCESO_x000a_EN TERMINOS"/>
    <s v="Para el primer trimestre de 2021 se realizó el diseño de una matriz en Excel que da cuenta del estado de cada uno de los 131 hogares pertenecientes al proyecto “La Colmena”, la cual se remitió al fideicomitente constructor en el mes de enero._x000a__x000a_Durante el mes de febrero se realizó semanalmente el diligenciamiento de la matriz. Adicionalmente, se continúa desde el mes de marzo con reuniones semanales con la Secretaría Distrital de Hábitat, el Fideicomitente Constructor y la Empresa,  en las cuales se verifican acciones puntuales._x000a__x000a_Se anexan los informes recibidos por el Fideicomitente Constructor uno del mes de enero, cuatro del mes de febrero y tres del mes de marzo para un total de 8 informes.  _x000a__x000a_Como evidencia adicional de los 8 informes se remite archivo en Excel, denominado “seguimiento a comercialización” que da cuenta a los compromisos establecidos en las reuniones de seguimiento semanal._x000a_"/>
    <n v="0.25"/>
    <x v="2"/>
    <d v="2020-12-17T00:00:00"/>
    <m/>
    <d v="2021-12-16T00:00:00"/>
    <s v="Gerencia de Viviend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6383902-7BA9-4E2A-A5BC-2D54BCACC88C}" name="TablaDinámica1" cacheId="19" applyNumberFormats="0" applyBorderFormats="0" applyFontFormats="0" applyPatternFormats="0" applyAlignmentFormats="0" applyWidthHeightFormats="1" dataCaption="Valores" updatedVersion="6" minRefreshableVersion="3" useAutoFormatting="1" itemPrintTitles="1" createdVersion="6" indent="0" showHeaders="0" compact="0" compactData="0" multipleFieldFilters="0">
  <location ref="A1:G25" firstHeaderRow="1" firstDataRow="2" firstDataCol="3"/>
  <pivotFields count="37">
    <pivotField compact="0" outline="0" showAll="0"/>
    <pivotField compact="0" outline="0" showAll="0"/>
    <pivotField axis="axisRow" compact="0" outline="0" showAll="0" defaultSubtotal="0">
      <items count="3">
        <item x="0"/>
        <item x="1"/>
        <item x="2"/>
      </items>
    </pivotField>
    <pivotField axis="axisRow" compact="0" outline="0" showAll="0">
      <items count="7">
        <item x="1"/>
        <item x="2"/>
        <item x="0"/>
        <item x="4"/>
        <item x="5"/>
        <item x="3"/>
        <item t="default"/>
      </items>
    </pivotField>
    <pivotField axis="axisRow" compact="0" outline="0" showAll="0" defaultSubtotal="0">
      <items count="19">
        <item x="0"/>
        <item x="7"/>
        <item x="8"/>
        <item x="9"/>
        <item x="10"/>
        <item x="3"/>
        <item x="4"/>
        <item x="18"/>
        <item x="5"/>
        <item x="11"/>
        <item x="12"/>
        <item x="13"/>
        <item x="14"/>
        <item x="15"/>
        <item x="16"/>
        <item x="17"/>
        <item x="1"/>
        <item x="2"/>
        <item x="6"/>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4">
        <item x="0"/>
        <item x="1"/>
        <item x="2"/>
        <item t="default"/>
      </items>
    </pivotField>
    <pivotField compact="0" outline="0" showAll="0"/>
    <pivotField compact="0" numFmtId="9" outline="0" showAll="0"/>
    <pivotField compact="0" outline="0" showAll="0"/>
    <pivotField compact="0" outline="0" showAll="0"/>
    <pivotField compact="0" numFmtId="9" outline="0" showAll="0"/>
    <pivotField axis="axisCol" compact="0" outline="0" showAll="0">
      <items count="4">
        <item x="0"/>
        <item x="1"/>
        <item x="2"/>
        <item t="default"/>
      </items>
    </pivotField>
    <pivotField compact="0" outline="0" showAll="0"/>
    <pivotField compact="0" outline="0" showAll="0"/>
    <pivotField compact="0" outline="0" showAll="0"/>
    <pivotField compact="0" outline="0" showAll="0"/>
  </pivotFields>
  <rowFields count="3">
    <field x="4"/>
    <field x="2"/>
    <field x="3"/>
  </rowFields>
  <rowItems count="23">
    <i>
      <x/>
      <x/>
      <x v="2"/>
    </i>
    <i>
      <x v="1"/>
      <x v="2"/>
      <x v="5"/>
    </i>
    <i>
      <x v="2"/>
      <x v="2"/>
      <x v="3"/>
    </i>
    <i>
      <x v="3"/>
      <x v="2"/>
      <x v="3"/>
    </i>
    <i>
      <x v="4"/>
      <x v="2"/>
      <x v="3"/>
    </i>
    <i>
      <x v="5"/>
      <x v="1"/>
      <x/>
    </i>
    <i r="1">
      <x v="2"/>
      <x v="3"/>
    </i>
    <i>
      <x v="6"/>
      <x v="1"/>
      <x/>
    </i>
    <i>
      <x v="7"/>
      <x v="2"/>
      <x v="3"/>
    </i>
    <i>
      <x v="8"/>
      <x v="1"/>
      <x v="1"/>
    </i>
    <i r="1">
      <x v="2"/>
      <x v="3"/>
    </i>
    <i r="2">
      <x v="4"/>
    </i>
    <i>
      <x v="9"/>
      <x v="2"/>
      <x v="3"/>
    </i>
    <i>
      <x v="10"/>
      <x v="2"/>
      <x v="3"/>
    </i>
    <i>
      <x v="11"/>
      <x v="2"/>
      <x v="3"/>
    </i>
    <i>
      <x v="12"/>
      <x v="2"/>
      <x v="3"/>
    </i>
    <i>
      <x v="13"/>
      <x v="2"/>
      <x v="3"/>
    </i>
    <i>
      <x v="14"/>
      <x v="2"/>
      <x v="3"/>
    </i>
    <i>
      <x v="15"/>
      <x v="2"/>
      <x v="3"/>
    </i>
    <i>
      <x v="16"/>
      <x v="1"/>
      <x/>
    </i>
    <i>
      <x v="17"/>
      <x v="1"/>
      <x/>
    </i>
    <i>
      <x v="18"/>
      <x v="1"/>
      <x v="1"/>
    </i>
    <i t="grand">
      <x/>
    </i>
  </rowItems>
  <colFields count="1">
    <field x="32"/>
  </colFields>
  <colItems count="4">
    <i>
      <x/>
    </i>
    <i>
      <x v="1"/>
    </i>
    <i>
      <x v="2"/>
    </i>
    <i t="grand">
      <x/>
    </i>
  </colItems>
  <dataFields count="1">
    <dataField name="Cuenta de CÓDIGO ACCIÓN" fld="5" subtotal="count" baseField="0" baseItem="1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AK40"/>
  <sheetViews>
    <sheetView showGridLines="0" tabSelected="1" topLeftCell="AD1" zoomScale="60" zoomScaleNormal="60" workbookViewId="0">
      <pane ySplit="3" topLeftCell="A36" activePane="bottomLeft" state="frozen"/>
      <selection pane="bottomLeft" activeCell="AK39" sqref="AK39"/>
    </sheetView>
  </sheetViews>
  <sheetFormatPr baseColWidth="10" defaultColWidth="0" defaultRowHeight="14.4" x14ac:dyDescent="0.3"/>
  <cols>
    <col min="1" max="1" width="11.88671875" style="3" customWidth="1"/>
    <col min="2" max="2" width="21.5546875" style="2" customWidth="1"/>
    <col min="3" max="3" width="15.33203125" style="3" customWidth="1"/>
    <col min="4" max="4" width="14.109375" style="3" customWidth="1"/>
    <col min="5" max="5" width="26.6640625" style="3" customWidth="1"/>
    <col min="6" max="6" width="11.88671875" style="4" customWidth="1"/>
    <col min="7" max="7" width="58.109375" style="5" customWidth="1"/>
    <col min="8" max="8" width="51.33203125" style="6" customWidth="1"/>
    <col min="9" max="9" width="47" style="6" customWidth="1"/>
    <col min="10" max="10" width="47.44140625" style="6" customWidth="1"/>
    <col min="11" max="11" width="37.109375" style="3" customWidth="1"/>
    <col min="12" max="12" width="76.33203125" style="7" customWidth="1"/>
    <col min="13" max="13" width="28" style="2" customWidth="1"/>
    <col min="14" max="14" width="70.77734375" style="3" customWidth="1"/>
    <col min="15" max="15" width="28" style="3" customWidth="1"/>
    <col min="16" max="16" width="76.33203125" style="3" customWidth="1"/>
    <col min="17" max="17" width="28" style="2" customWidth="1"/>
    <col min="18" max="18" width="22.5546875" style="2" customWidth="1"/>
    <col min="19" max="19" width="75.77734375" style="2" customWidth="1"/>
    <col min="20" max="20" width="30.109375" style="2" bestFit="1" customWidth="1"/>
    <col min="21" max="21" width="27.33203125" style="2" bestFit="1" customWidth="1"/>
    <col min="22" max="22" width="100.77734375" style="2" customWidth="1"/>
    <col min="23" max="24" width="27.33203125" style="2" customWidth="1"/>
    <col min="25" max="25" width="165.77734375" style="2" customWidth="1"/>
    <col min="26" max="27" width="27.33203125" style="2" customWidth="1"/>
    <col min="28" max="28" width="116.44140625" style="2" customWidth="1"/>
    <col min="29" max="30" width="27.33203125" style="2" customWidth="1"/>
    <col min="31" max="31" width="116.44140625" style="2" customWidth="1"/>
    <col min="32" max="33" width="27.33203125" style="2" customWidth="1"/>
    <col min="34" max="35" width="21.109375" style="5" customWidth="1"/>
    <col min="36" max="36" width="28.109375" style="5" customWidth="1"/>
    <col min="37" max="37" width="49.88671875" style="6" customWidth="1"/>
    <col min="38" max="16384" width="11.5546875" hidden="1"/>
  </cols>
  <sheetData>
    <row r="1" spans="1:37" ht="17.399999999999999" x14ac:dyDescent="0.3">
      <c r="A1" s="1" t="s">
        <v>0</v>
      </c>
    </row>
    <row r="2" spans="1:37" x14ac:dyDescent="0.3">
      <c r="A2" s="7"/>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8"/>
    </row>
    <row r="3" spans="1:37" ht="69" x14ac:dyDescent="0.3">
      <c r="A3" s="9" t="s">
        <v>1</v>
      </c>
      <c r="B3" s="10" t="s">
        <v>2</v>
      </c>
      <c r="C3" s="10" t="s">
        <v>3</v>
      </c>
      <c r="D3" s="10" t="s">
        <v>4</v>
      </c>
      <c r="E3" s="10" t="s">
        <v>5</v>
      </c>
      <c r="F3" s="10" t="s">
        <v>6</v>
      </c>
      <c r="G3" s="10" t="s">
        <v>7</v>
      </c>
      <c r="H3" s="10" t="s">
        <v>8</v>
      </c>
      <c r="I3" s="10" t="s">
        <v>9</v>
      </c>
      <c r="J3" s="10" t="s">
        <v>10</v>
      </c>
      <c r="K3" s="10" t="s">
        <v>11</v>
      </c>
      <c r="L3" s="11" t="s">
        <v>12</v>
      </c>
      <c r="M3" s="10" t="s">
        <v>13</v>
      </c>
      <c r="N3" s="12" t="s">
        <v>14</v>
      </c>
      <c r="O3" s="12" t="s">
        <v>15</v>
      </c>
      <c r="P3" s="12" t="s">
        <v>16</v>
      </c>
      <c r="Q3" s="10" t="s">
        <v>17</v>
      </c>
      <c r="R3" s="10" t="s">
        <v>18</v>
      </c>
      <c r="S3" s="12" t="s">
        <v>19</v>
      </c>
      <c r="T3" s="10" t="s">
        <v>20</v>
      </c>
      <c r="U3" s="10" t="s">
        <v>21</v>
      </c>
      <c r="V3" s="12" t="s">
        <v>22</v>
      </c>
      <c r="W3" s="10" t="s">
        <v>23</v>
      </c>
      <c r="X3" s="10" t="s">
        <v>24</v>
      </c>
      <c r="Y3" s="12" t="s">
        <v>282</v>
      </c>
      <c r="Z3" s="10" t="s">
        <v>280</v>
      </c>
      <c r="AA3" s="10" t="s">
        <v>281</v>
      </c>
      <c r="AB3" s="12" t="s">
        <v>274</v>
      </c>
      <c r="AC3" s="10" t="s">
        <v>275</v>
      </c>
      <c r="AD3" s="10" t="s">
        <v>276</v>
      </c>
      <c r="AE3" s="12" t="s">
        <v>273</v>
      </c>
      <c r="AF3" s="10" t="s">
        <v>277</v>
      </c>
      <c r="AG3" s="10" t="s">
        <v>278</v>
      </c>
      <c r="AH3" s="10" t="s">
        <v>25</v>
      </c>
      <c r="AI3" s="10" t="s">
        <v>26</v>
      </c>
      <c r="AJ3" s="10" t="s">
        <v>27</v>
      </c>
      <c r="AK3" s="12" t="s">
        <v>28</v>
      </c>
    </row>
    <row r="4" spans="1:37" ht="143.4" customHeight="1" x14ac:dyDescent="0.3">
      <c r="A4" s="13">
        <v>1</v>
      </c>
      <c r="B4" s="14">
        <v>263</v>
      </c>
      <c r="C4" s="15" t="s">
        <v>29</v>
      </c>
      <c r="D4" s="15">
        <v>50</v>
      </c>
      <c r="E4" s="15" t="s">
        <v>30</v>
      </c>
      <c r="F4" s="15">
        <v>3</v>
      </c>
      <c r="G4" s="16" t="s">
        <v>31</v>
      </c>
      <c r="H4" s="16" t="s">
        <v>32</v>
      </c>
      <c r="I4" s="16" t="s">
        <v>33</v>
      </c>
      <c r="J4" s="16" t="s">
        <v>34</v>
      </c>
      <c r="K4" s="16" t="s">
        <v>35</v>
      </c>
      <c r="L4" s="61" t="s">
        <v>36</v>
      </c>
      <c r="M4" s="17">
        <v>0</v>
      </c>
      <c r="N4" s="61" t="s">
        <v>37</v>
      </c>
      <c r="O4" s="17">
        <v>0</v>
      </c>
      <c r="P4" s="61" t="s">
        <v>38</v>
      </c>
      <c r="Q4" s="17">
        <v>0</v>
      </c>
      <c r="R4" s="18" t="s">
        <v>39</v>
      </c>
      <c r="S4" s="63" t="s">
        <v>40</v>
      </c>
      <c r="T4" s="17">
        <v>0</v>
      </c>
      <c r="U4" s="18" t="s">
        <v>39</v>
      </c>
      <c r="V4" s="18" t="s">
        <v>41</v>
      </c>
      <c r="W4" s="17">
        <v>0</v>
      </c>
      <c r="X4" s="18" t="s">
        <v>39</v>
      </c>
      <c r="Y4" s="19" t="s">
        <v>41</v>
      </c>
      <c r="Z4" s="17">
        <v>0</v>
      </c>
      <c r="AA4" s="18" t="s">
        <v>42</v>
      </c>
      <c r="AB4" s="19" t="s">
        <v>41</v>
      </c>
      <c r="AC4" s="17">
        <v>0</v>
      </c>
      <c r="AD4" s="18" t="s">
        <v>42</v>
      </c>
      <c r="AE4" s="63" t="s">
        <v>283</v>
      </c>
      <c r="AF4" s="17">
        <v>0</v>
      </c>
      <c r="AG4" s="18" t="s">
        <v>42</v>
      </c>
      <c r="AH4" s="20">
        <v>42958</v>
      </c>
      <c r="AI4" s="20"/>
      <c r="AJ4" s="20">
        <v>43306</v>
      </c>
      <c r="AK4" s="21" t="s">
        <v>43</v>
      </c>
    </row>
    <row r="5" spans="1:37" ht="142.19999999999999" customHeight="1" x14ac:dyDescent="0.3">
      <c r="A5" s="13">
        <v>2</v>
      </c>
      <c r="B5" s="14">
        <v>263</v>
      </c>
      <c r="C5" s="15" t="s">
        <v>29</v>
      </c>
      <c r="D5" s="15">
        <v>50</v>
      </c>
      <c r="E5" s="15" t="s">
        <v>30</v>
      </c>
      <c r="F5" s="15">
        <v>4</v>
      </c>
      <c r="G5" s="16" t="s">
        <v>31</v>
      </c>
      <c r="H5" s="16" t="s">
        <v>32</v>
      </c>
      <c r="I5" s="16" t="s">
        <v>44</v>
      </c>
      <c r="J5" s="16" t="s">
        <v>45</v>
      </c>
      <c r="K5" s="16" t="s">
        <v>46</v>
      </c>
      <c r="L5" s="62"/>
      <c r="M5" s="17">
        <v>0</v>
      </c>
      <c r="N5" s="62"/>
      <c r="O5" s="17">
        <v>0</v>
      </c>
      <c r="P5" s="62"/>
      <c r="Q5" s="17">
        <v>0</v>
      </c>
      <c r="R5" s="18" t="s">
        <v>39</v>
      </c>
      <c r="S5" s="64"/>
      <c r="T5" s="17">
        <v>0</v>
      </c>
      <c r="U5" s="18" t="s">
        <v>39</v>
      </c>
      <c r="V5" s="18" t="s">
        <v>41</v>
      </c>
      <c r="W5" s="17">
        <v>0</v>
      </c>
      <c r="X5" s="18" t="s">
        <v>39</v>
      </c>
      <c r="Y5" s="19" t="s">
        <v>41</v>
      </c>
      <c r="Z5" s="17">
        <v>0</v>
      </c>
      <c r="AA5" s="18" t="s">
        <v>42</v>
      </c>
      <c r="AB5" s="19" t="s">
        <v>41</v>
      </c>
      <c r="AC5" s="17">
        <v>0</v>
      </c>
      <c r="AD5" s="18" t="s">
        <v>42</v>
      </c>
      <c r="AE5" s="64"/>
      <c r="AF5" s="17">
        <v>0</v>
      </c>
      <c r="AG5" s="18" t="s">
        <v>42</v>
      </c>
      <c r="AH5" s="20">
        <v>42958</v>
      </c>
      <c r="AI5" s="20"/>
      <c r="AJ5" s="20">
        <v>43306</v>
      </c>
      <c r="AK5" s="21" t="s">
        <v>43</v>
      </c>
    </row>
    <row r="6" spans="1:37" ht="82.8" x14ac:dyDescent="0.3">
      <c r="A6" s="22">
        <v>3</v>
      </c>
      <c r="B6" s="23">
        <v>263</v>
      </c>
      <c r="C6" s="24" t="s">
        <v>47</v>
      </c>
      <c r="D6" s="23">
        <v>20</v>
      </c>
      <c r="E6" s="25" t="s">
        <v>48</v>
      </c>
      <c r="F6" s="25">
        <v>1</v>
      </c>
      <c r="G6" s="26" t="s">
        <v>49</v>
      </c>
      <c r="H6" s="27" t="s">
        <v>50</v>
      </c>
      <c r="I6" s="27" t="s">
        <v>51</v>
      </c>
      <c r="J6" s="27" t="s">
        <v>52</v>
      </c>
      <c r="K6" s="27" t="s">
        <v>53</v>
      </c>
      <c r="L6" s="28" t="s">
        <v>54</v>
      </c>
      <c r="M6" s="28">
        <v>0</v>
      </c>
      <c r="N6" s="29" t="s">
        <v>55</v>
      </c>
      <c r="O6" s="28">
        <v>0</v>
      </c>
      <c r="P6" s="29" t="s">
        <v>56</v>
      </c>
      <c r="Q6" s="28">
        <v>0</v>
      </c>
      <c r="R6" s="28" t="s">
        <v>57</v>
      </c>
      <c r="S6" s="29" t="s">
        <v>58</v>
      </c>
      <c r="T6" s="28">
        <v>1</v>
      </c>
      <c r="U6" s="28" t="s">
        <v>59</v>
      </c>
      <c r="V6" s="29"/>
      <c r="W6" s="30">
        <v>1</v>
      </c>
      <c r="X6" s="28" t="s">
        <v>59</v>
      </c>
      <c r="Y6" s="29"/>
      <c r="Z6" s="30">
        <v>1</v>
      </c>
      <c r="AA6" s="28" t="s">
        <v>59</v>
      </c>
      <c r="AB6" s="28"/>
      <c r="AC6" s="30">
        <v>1</v>
      </c>
      <c r="AD6" s="28" t="s">
        <v>59</v>
      </c>
      <c r="AE6" s="28"/>
      <c r="AF6" s="30">
        <v>1</v>
      </c>
      <c r="AG6" s="28" t="s">
        <v>59</v>
      </c>
      <c r="AH6" s="31">
        <v>43845</v>
      </c>
      <c r="AI6" s="31"/>
      <c r="AJ6" s="31">
        <v>43889</v>
      </c>
      <c r="AK6" s="23" t="s">
        <v>60</v>
      </c>
    </row>
    <row r="7" spans="1:37" ht="55.2" x14ac:dyDescent="0.3">
      <c r="A7" s="22">
        <v>4</v>
      </c>
      <c r="B7" s="23">
        <v>263</v>
      </c>
      <c r="C7" s="24" t="s">
        <v>47</v>
      </c>
      <c r="D7" s="23">
        <v>20</v>
      </c>
      <c r="E7" s="25" t="s">
        <v>61</v>
      </c>
      <c r="F7" s="25">
        <v>1</v>
      </c>
      <c r="G7" s="26" t="s">
        <v>62</v>
      </c>
      <c r="H7" s="27" t="s">
        <v>63</v>
      </c>
      <c r="I7" s="27" t="s">
        <v>64</v>
      </c>
      <c r="J7" s="27" t="s">
        <v>65</v>
      </c>
      <c r="K7" s="27" t="s">
        <v>66</v>
      </c>
      <c r="L7" s="28" t="s">
        <v>67</v>
      </c>
      <c r="M7" s="28">
        <v>0.33</v>
      </c>
      <c r="N7" s="29" t="s">
        <v>68</v>
      </c>
      <c r="O7" s="28">
        <v>0.66</v>
      </c>
      <c r="P7" s="29" t="s">
        <v>69</v>
      </c>
      <c r="Q7" s="28">
        <v>1</v>
      </c>
      <c r="R7" s="28" t="s">
        <v>59</v>
      </c>
      <c r="S7" s="28"/>
      <c r="T7" s="28">
        <v>1</v>
      </c>
      <c r="U7" s="28" t="s">
        <v>59</v>
      </c>
      <c r="V7" s="29"/>
      <c r="W7" s="30">
        <v>1</v>
      </c>
      <c r="X7" s="28" t="s">
        <v>59</v>
      </c>
      <c r="Y7" s="29"/>
      <c r="Z7" s="30">
        <v>1</v>
      </c>
      <c r="AA7" s="28" t="s">
        <v>59</v>
      </c>
      <c r="AB7" s="28"/>
      <c r="AC7" s="30">
        <v>1</v>
      </c>
      <c r="AD7" s="28" t="s">
        <v>59</v>
      </c>
      <c r="AE7" s="28"/>
      <c r="AF7" s="30">
        <v>1</v>
      </c>
      <c r="AG7" s="28" t="s">
        <v>59</v>
      </c>
      <c r="AH7" s="31">
        <v>43595</v>
      </c>
      <c r="AI7" s="31"/>
      <c r="AJ7" s="31">
        <v>43840</v>
      </c>
      <c r="AK7" s="23" t="s">
        <v>60</v>
      </c>
    </row>
    <row r="8" spans="1:37" ht="41.4" x14ac:dyDescent="0.3">
      <c r="A8" s="22">
        <v>5</v>
      </c>
      <c r="B8" s="23">
        <v>263</v>
      </c>
      <c r="C8" s="24" t="s">
        <v>47</v>
      </c>
      <c r="D8" s="23">
        <v>20</v>
      </c>
      <c r="E8" s="25" t="s">
        <v>70</v>
      </c>
      <c r="F8" s="25">
        <v>1</v>
      </c>
      <c r="G8" s="26" t="s">
        <v>71</v>
      </c>
      <c r="H8" s="27" t="s">
        <v>72</v>
      </c>
      <c r="I8" s="27" t="s">
        <v>73</v>
      </c>
      <c r="J8" s="27" t="s">
        <v>74</v>
      </c>
      <c r="K8" s="27" t="s">
        <v>75</v>
      </c>
      <c r="L8" s="28" t="s">
        <v>76</v>
      </c>
      <c r="M8" s="28">
        <v>0.5</v>
      </c>
      <c r="N8" s="29" t="s">
        <v>77</v>
      </c>
      <c r="O8" s="28">
        <v>0.5</v>
      </c>
      <c r="P8" s="29" t="s">
        <v>77</v>
      </c>
      <c r="Q8" s="28">
        <v>0.5</v>
      </c>
      <c r="R8" s="28" t="s">
        <v>57</v>
      </c>
      <c r="S8" s="29" t="s">
        <v>78</v>
      </c>
      <c r="T8" s="28">
        <v>1</v>
      </c>
      <c r="U8" s="28" t="s">
        <v>59</v>
      </c>
      <c r="V8" s="29"/>
      <c r="W8" s="30">
        <v>1</v>
      </c>
      <c r="X8" s="28" t="s">
        <v>59</v>
      </c>
      <c r="Y8" s="29"/>
      <c r="Z8" s="30">
        <v>1</v>
      </c>
      <c r="AA8" s="28" t="s">
        <v>59</v>
      </c>
      <c r="AB8" s="28"/>
      <c r="AC8" s="30">
        <v>1</v>
      </c>
      <c r="AD8" s="28" t="s">
        <v>59</v>
      </c>
      <c r="AE8" s="28"/>
      <c r="AF8" s="30">
        <v>1</v>
      </c>
      <c r="AG8" s="28" t="s">
        <v>59</v>
      </c>
      <c r="AH8" s="31">
        <v>43580</v>
      </c>
      <c r="AI8" s="31"/>
      <c r="AJ8" s="31">
        <v>43945</v>
      </c>
      <c r="AK8" s="23" t="s">
        <v>79</v>
      </c>
    </row>
    <row r="9" spans="1:37" ht="69" x14ac:dyDescent="0.3">
      <c r="A9" s="22">
        <v>6</v>
      </c>
      <c r="B9" s="23">
        <v>263</v>
      </c>
      <c r="C9" s="24" t="s">
        <v>47</v>
      </c>
      <c r="D9" s="23">
        <v>20</v>
      </c>
      <c r="E9" s="25" t="s">
        <v>80</v>
      </c>
      <c r="F9" s="25">
        <v>1</v>
      </c>
      <c r="G9" s="26" t="s">
        <v>81</v>
      </c>
      <c r="H9" s="27" t="s">
        <v>82</v>
      </c>
      <c r="I9" s="27" t="s">
        <v>83</v>
      </c>
      <c r="J9" s="27" t="s">
        <v>84</v>
      </c>
      <c r="K9" s="27" t="s">
        <v>84</v>
      </c>
      <c r="L9" s="28" t="s">
        <v>85</v>
      </c>
      <c r="M9" s="28">
        <v>0</v>
      </c>
      <c r="N9" s="29" t="s">
        <v>86</v>
      </c>
      <c r="O9" s="28">
        <v>1</v>
      </c>
      <c r="P9" s="29" t="s">
        <v>86</v>
      </c>
      <c r="Q9" s="28">
        <v>1</v>
      </c>
      <c r="R9" s="28" t="s">
        <v>59</v>
      </c>
      <c r="S9" s="28"/>
      <c r="T9" s="28">
        <v>1</v>
      </c>
      <c r="U9" s="28" t="s">
        <v>59</v>
      </c>
      <c r="V9" s="29"/>
      <c r="W9" s="30">
        <v>1</v>
      </c>
      <c r="X9" s="28" t="s">
        <v>59</v>
      </c>
      <c r="Y9" s="29" t="s">
        <v>87</v>
      </c>
      <c r="Z9" s="28">
        <v>1</v>
      </c>
      <c r="AA9" s="28" t="s">
        <v>59</v>
      </c>
      <c r="AB9" s="29" t="s">
        <v>88</v>
      </c>
      <c r="AC9" s="28">
        <v>1</v>
      </c>
      <c r="AD9" s="28" t="s">
        <v>59</v>
      </c>
      <c r="AE9" s="29"/>
      <c r="AF9" s="30">
        <v>1</v>
      </c>
      <c r="AG9" s="28" t="s">
        <v>59</v>
      </c>
      <c r="AH9" s="31">
        <v>43617</v>
      </c>
      <c r="AI9" s="31"/>
      <c r="AJ9" s="31">
        <v>43768</v>
      </c>
      <c r="AK9" s="23" t="s">
        <v>89</v>
      </c>
    </row>
    <row r="10" spans="1:37" ht="82.8" x14ac:dyDescent="0.3">
      <c r="A10" s="22">
        <v>7</v>
      </c>
      <c r="B10" s="23">
        <v>263</v>
      </c>
      <c r="C10" s="24" t="s">
        <v>47</v>
      </c>
      <c r="D10" s="23">
        <v>20</v>
      </c>
      <c r="E10" s="25" t="s">
        <v>80</v>
      </c>
      <c r="F10" s="25">
        <v>2</v>
      </c>
      <c r="G10" s="26" t="s">
        <v>81</v>
      </c>
      <c r="H10" s="27" t="s">
        <v>82</v>
      </c>
      <c r="I10" s="27" t="s">
        <v>90</v>
      </c>
      <c r="J10" s="27" t="s">
        <v>91</v>
      </c>
      <c r="K10" s="27" t="s">
        <v>91</v>
      </c>
      <c r="L10" s="28" t="s">
        <v>85</v>
      </c>
      <c r="M10" s="28">
        <v>0</v>
      </c>
      <c r="N10" s="29" t="s">
        <v>92</v>
      </c>
      <c r="O10" s="28">
        <v>1</v>
      </c>
      <c r="P10" s="29" t="s">
        <v>92</v>
      </c>
      <c r="Q10" s="28">
        <v>1</v>
      </c>
      <c r="R10" s="28" t="s">
        <v>59</v>
      </c>
      <c r="S10" s="28"/>
      <c r="T10" s="28">
        <v>1</v>
      </c>
      <c r="U10" s="28" t="s">
        <v>59</v>
      </c>
      <c r="V10" s="29"/>
      <c r="W10" s="30">
        <v>1</v>
      </c>
      <c r="X10" s="28" t="s">
        <v>59</v>
      </c>
      <c r="Y10" s="29" t="s">
        <v>87</v>
      </c>
      <c r="Z10" s="28">
        <v>1</v>
      </c>
      <c r="AA10" s="28" t="s">
        <v>59</v>
      </c>
      <c r="AB10" s="29" t="s">
        <v>88</v>
      </c>
      <c r="AC10" s="28">
        <v>1</v>
      </c>
      <c r="AD10" s="28" t="s">
        <v>59</v>
      </c>
      <c r="AE10" s="29"/>
      <c r="AF10" s="30">
        <v>1</v>
      </c>
      <c r="AG10" s="28" t="s">
        <v>59</v>
      </c>
      <c r="AH10" s="31">
        <v>43617</v>
      </c>
      <c r="AI10" s="31"/>
      <c r="AJ10" s="31">
        <v>43768</v>
      </c>
      <c r="AK10" s="23" t="s">
        <v>89</v>
      </c>
    </row>
    <row r="11" spans="1:37" ht="138" x14ac:dyDescent="0.3">
      <c r="A11" s="22">
        <v>8</v>
      </c>
      <c r="B11" s="23">
        <v>263</v>
      </c>
      <c r="C11" s="24" t="s">
        <v>47</v>
      </c>
      <c r="D11" s="23">
        <v>29</v>
      </c>
      <c r="E11" s="25" t="s">
        <v>93</v>
      </c>
      <c r="F11" s="25">
        <v>1</v>
      </c>
      <c r="G11" s="26" t="s">
        <v>94</v>
      </c>
      <c r="H11" s="27" t="s">
        <v>95</v>
      </c>
      <c r="I11" s="27" t="s">
        <v>96</v>
      </c>
      <c r="J11" s="27" t="s">
        <v>97</v>
      </c>
      <c r="K11" s="27" t="s">
        <v>98</v>
      </c>
      <c r="L11" s="28" t="s">
        <v>99</v>
      </c>
      <c r="M11" s="28" t="s">
        <v>99</v>
      </c>
      <c r="N11" s="28" t="s">
        <v>99</v>
      </c>
      <c r="O11" s="28" t="s">
        <v>99</v>
      </c>
      <c r="P11" s="28" t="s">
        <v>99</v>
      </c>
      <c r="Q11" s="28" t="s">
        <v>99</v>
      </c>
      <c r="R11" s="28" t="s">
        <v>57</v>
      </c>
      <c r="S11" s="28" t="s">
        <v>41</v>
      </c>
      <c r="T11" s="28" t="s">
        <v>99</v>
      </c>
      <c r="U11" s="28" t="s">
        <v>100</v>
      </c>
      <c r="V11" s="29" t="s">
        <v>101</v>
      </c>
      <c r="W11" s="30">
        <v>0</v>
      </c>
      <c r="X11" s="28" t="s">
        <v>39</v>
      </c>
      <c r="Y11" s="29" t="s">
        <v>102</v>
      </c>
      <c r="Z11" s="28">
        <v>1</v>
      </c>
      <c r="AA11" s="28" t="s">
        <v>59</v>
      </c>
      <c r="AB11" s="28"/>
      <c r="AC11" s="28">
        <v>1</v>
      </c>
      <c r="AD11" s="28" t="s">
        <v>59</v>
      </c>
      <c r="AE11" s="28"/>
      <c r="AF11" s="30">
        <v>1</v>
      </c>
      <c r="AG11" s="28" t="s">
        <v>59</v>
      </c>
      <c r="AH11" s="31">
        <v>43788</v>
      </c>
      <c r="AI11" s="31"/>
      <c r="AJ11" s="31">
        <v>43969</v>
      </c>
      <c r="AK11" s="23" t="s">
        <v>103</v>
      </c>
    </row>
    <row r="12" spans="1:37" ht="138" x14ac:dyDescent="0.3">
      <c r="A12" s="22">
        <v>9</v>
      </c>
      <c r="B12" s="23">
        <v>263</v>
      </c>
      <c r="C12" s="24" t="s">
        <v>47</v>
      </c>
      <c r="D12" s="23">
        <v>29</v>
      </c>
      <c r="E12" s="25" t="s">
        <v>93</v>
      </c>
      <c r="F12" s="25">
        <v>2</v>
      </c>
      <c r="G12" s="26" t="s">
        <v>104</v>
      </c>
      <c r="H12" s="27" t="s">
        <v>95</v>
      </c>
      <c r="I12" s="27" t="s">
        <v>105</v>
      </c>
      <c r="J12" s="27" t="s">
        <v>106</v>
      </c>
      <c r="K12" s="27" t="s">
        <v>107</v>
      </c>
      <c r="L12" s="28" t="s">
        <v>99</v>
      </c>
      <c r="M12" s="28" t="s">
        <v>99</v>
      </c>
      <c r="N12" s="28" t="s">
        <v>99</v>
      </c>
      <c r="O12" s="28" t="s">
        <v>99</v>
      </c>
      <c r="P12" s="28" t="s">
        <v>99</v>
      </c>
      <c r="Q12" s="28" t="s">
        <v>99</v>
      </c>
      <c r="R12" s="28" t="s">
        <v>57</v>
      </c>
      <c r="S12" s="29" t="s">
        <v>108</v>
      </c>
      <c r="T12" s="28">
        <v>1</v>
      </c>
      <c r="U12" s="28" t="s">
        <v>59</v>
      </c>
      <c r="V12" s="29"/>
      <c r="W12" s="28">
        <v>1</v>
      </c>
      <c r="X12" s="28" t="s">
        <v>59</v>
      </c>
      <c r="Y12" s="29"/>
      <c r="Z12" s="28">
        <v>1</v>
      </c>
      <c r="AA12" s="28" t="s">
        <v>59</v>
      </c>
      <c r="AB12" s="28"/>
      <c r="AC12" s="28">
        <v>1</v>
      </c>
      <c r="AD12" s="28" t="s">
        <v>59</v>
      </c>
      <c r="AE12" s="28"/>
      <c r="AF12" s="30">
        <v>1</v>
      </c>
      <c r="AG12" s="28" t="s">
        <v>59</v>
      </c>
      <c r="AH12" s="31">
        <v>43788</v>
      </c>
      <c r="AI12" s="31"/>
      <c r="AJ12" s="31">
        <v>43969</v>
      </c>
      <c r="AK12" s="23" t="s">
        <v>79</v>
      </c>
    </row>
    <row r="13" spans="1:37" ht="138" x14ac:dyDescent="0.3">
      <c r="A13" s="22">
        <v>10</v>
      </c>
      <c r="B13" s="23">
        <v>263</v>
      </c>
      <c r="C13" s="24" t="s">
        <v>47</v>
      </c>
      <c r="D13" s="23">
        <v>29</v>
      </c>
      <c r="E13" s="25" t="s">
        <v>93</v>
      </c>
      <c r="F13" s="25">
        <v>3</v>
      </c>
      <c r="G13" s="26" t="s">
        <v>104</v>
      </c>
      <c r="H13" s="27" t="s">
        <v>95</v>
      </c>
      <c r="I13" s="27" t="s">
        <v>109</v>
      </c>
      <c r="J13" s="27" t="s">
        <v>110</v>
      </c>
      <c r="K13" s="27" t="s">
        <v>111</v>
      </c>
      <c r="L13" s="28" t="s">
        <v>99</v>
      </c>
      <c r="M13" s="28" t="s">
        <v>99</v>
      </c>
      <c r="N13" s="28" t="s">
        <v>99</v>
      </c>
      <c r="O13" s="28" t="s">
        <v>99</v>
      </c>
      <c r="P13" s="28" t="s">
        <v>99</v>
      </c>
      <c r="Q13" s="28" t="s">
        <v>99</v>
      </c>
      <c r="R13" s="28" t="s">
        <v>57</v>
      </c>
      <c r="S13" s="32" t="s">
        <v>112</v>
      </c>
      <c r="T13" s="28">
        <v>1</v>
      </c>
      <c r="U13" s="28" t="s">
        <v>59</v>
      </c>
      <c r="V13" s="29"/>
      <c r="W13" s="28">
        <v>1</v>
      </c>
      <c r="X13" s="28" t="s">
        <v>59</v>
      </c>
      <c r="Y13" s="29"/>
      <c r="Z13" s="28">
        <v>1</v>
      </c>
      <c r="AA13" s="28" t="s">
        <v>59</v>
      </c>
      <c r="AB13" s="28"/>
      <c r="AC13" s="28">
        <v>1</v>
      </c>
      <c r="AD13" s="28" t="s">
        <v>59</v>
      </c>
      <c r="AE13" s="28"/>
      <c r="AF13" s="30">
        <v>1</v>
      </c>
      <c r="AG13" s="28" t="s">
        <v>59</v>
      </c>
      <c r="AH13" s="31">
        <v>43788</v>
      </c>
      <c r="AI13" s="31"/>
      <c r="AJ13" s="31">
        <v>43969</v>
      </c>
      <c r="AK13" s="23" t="s">
        <v>113</v>
      </c>
    </row>
    <row r="14" spans="1:37" ht="234.6" x14ac:dyDescent="0.3">
      <c r="A14" s="22">
        <v>11</v>
      </c>
      <c r="B14" s="23">
        <v>263</v>
      </c>
      <c r="C14" s="24" t="s">
        <v>47</v>
      </c>
      <c r="D14" s="23">
        <v>29</v>
      </c>
      <c r="E14" s="25" t="s">
        <v>114</v>
      </c>
      <c r="F14" s="25">
        <v>1</v>
      </c>
      <c r="G14" s="26" t="s">
        <v>115</v>
      </c>
      <c r="H14" s="27" t="s">
        <v>116</v>
      </c>
      <c r="I14" s="27" t="s">
        <v>117</v>
      </c>
      <c r="J14" s="27" t="s">
        <v>118</v>
      </c>
      <c r="K14" s="27" t="s">
        <v>119</v>
      </c>
      <c r="L14" s="28" t="s">
        <v>99</v>
      </c>
      <c r="M14" s="28" t="s">
        <v>99</v>
      </c>
      <c r="N14" s="28" t="s">
        <v>99</v>
      </c>
      <c r="O14" s="28" t="s">
        <v>99</v>
      </c>
      <c r="P14" s="32" t="s">
        <v>120</v>
      </c>
      <c r="Q14" s="28">
        <v>0.2</v>
      </c>
      <c r="R14" s="28" t="s">
        <v>57</v>
      </c>
      <c r="S14" s="32" t="s">
        <v>121</v>
      </c>
      <c r="T14" s="28">
        <v>1</v>
      </c>
      <c r="U14" s="28" t="s">
        <v>59</v>
      </c>
      <c r="V14" s="29"/>
      <c r="W14" s="28">
        <v>1</v>
      </c>
      <c r="X14" s="28" t="s">
        <v>59</v>
      </c>
      <c r="Y14" s="29"/>
      <c r="Z14" s="28">
        <v>1</v>
      </c>
      <c r="AA14" s="28" t="s">
        <v>59</v>
      </c>
      <c r="AB14" s="28"/>
      <c r="AC14" s="28">
        <v>1</v>
      </c>
      <c r="AD14" s="28" t="s">
        <v>59</v>
      </c>
      <c r="AE14" s="28"/>
      <c r="AF14" s="30">
        <v>1</v>
      </c>
      <c r="AG14" s="28" t="s">
        <v>59</v>
      </c>
      <c r="AH14" s="31">
        <v>43788</v>
      </c>
      <c r="AI14" s="31"/>
      <c r="AJ14" s="31">
        <v>43969</v>
      </c>
      <c r="AK14" s="23" t="s">
        <v>122</v>
      </c>
    </row>
    <row r="15" spans="1:37" ht="138.6" customHeight="1" x14ac:dyDescent="0.3">
      <c r="A15" s="22">
        <v>12</v>
      </c>
      <c r="B15" s="23">
        <v>263</v>
      </c>
      <c r="C15" s="25" t="s">
        <v>123</v>
      </c>
      <c r="D15" s="23">
        <v>501</v>
      </c>
      <c r="E15" s="25" t="s">
        <v>124</v>
      </c>
      <c r="F15" s="25">
        <v>1</v>
      </c>
      <c r="G15" s="26" t="s">
        <v>125</v>
      </c>
      <c r="H15" s="27" t="s">
        <v>126</v>
      </c>
      <c r="I15" s="27" t="s">
        <v>127</v>
      </c>
      <c r="J15" s="27" t="s">
        <v>128</v>
      </c>
      <c r="K15" s="27" t="s">
        <v>129</v>
      </c>
      <c r="L15" s="28" t="s">
        <v>99</v>
      </c>
      <c r="M15" s="28" t="s">
        <v>99</v>
      </c>
      <c r="N15" s="28" t="s">
        <v>99</v>
      </c>
      <c r="O15" s="28" t="s">
        <v>99</v>
      </c>
      <c r="P15" s="28" t="s">
        <v>99</v>
      </c>
      <c r="Q15" s="28" t="s">
        <v>99</v>
      </c>
      <c r="R15" s="28" t="s">
        <v>99</v>
      </c>
      <c r="S15" s="28" t="s">
        <v>41</v>
      </c>
      <c r="T15" s="28" t="s">
        <v>99</v>
      </c>
      <c r="U15" s="28" t="s">
        <v>100</v>
      </c>
      <c r="V15" s="29" t="s">
        <v>130</v>
      </c>
      <c r="W15" s="28" t="s">
        <v>99</v>
      </c>
      <c r="X15" s="28" t="s">
        <v>100</v>
      </c>
      <c r="Y15" s="29" t="s">
        <v>131</v>
      </c>
      <c r="Z15" s="28">
        <v>0.2</v>
      </c>
      <c r="AA15" s="28" t="s">
        <v>57</v>
      </c>
      <c r="AB15" s="28" t="s">
        <v>41</v>
      </c>
      <c r="AC15" s="28">
        <v>0</v>
      </c>
      <c r="AD15" s="28" t="s">
        <v>57</v>
      </c>
      <c r="AE15" s="29" t="s">
        <v>285</v>
      </c>
      <c r="AF15" s="28">
        <v>1</v>
      </c>
      <c r="AG15" s="28" t="s">
        <v>59</v>
      </c>
      <c r="AH15" s="31">
        <v>43861</v>
      </c>
      <c r="AI15" s="31"/>
      <c r="AJ15" s="31">
        <v>44227</v>
      </c>
      <c r="AK15" s="23" t="s">
        <v>79</v>
      </c>
    </row>
    <row r="16" spans="1:37" ht="153.6" customHeight="1" x14ac:dyDescent="0.3">
      <c r="A16" s="22">
        <v>13</v>
      </c>
      <c r="B16" s="23">
        <v>263</v>
      </c>
      <c r="C16" s="25" t="s">
        <v>123</v>
      </c>
      <c r="D16" s="23">
        <v>501</v>
      </c>
      <c r="E16" s="25" t="s">
        <v>124</v>
      </c>
      <c r="F16" s="25">
        <v>2</v>
      </c>
      <c r="G16" s="26" t="s">
        <v>125</v>
      </c>
      <c r="H16" s="27" t="s">
        <v>126</v>
      </c>
      <c r="I16" s="27" t="s">
        <v>132</v>
      </c>
      <c r="J16" s="27" t="s">
        <v>133</v>
      </c>
      <c r="K16" s="27" t="s">
        <v>134</v>
      </c>
      <c r="L16" s="28" t="s">
        <v>99</v>
      </c>
      <c r="M16" s="28" t="s">
        <v>99</v>
      </c>
      <c r="N16" s="28" t="s">
        <v>99</v>
      </c>
      <c r="O16" s="28" t="s">
        <v>99</v>
      </c>
      <c r="P16" s="28" t="s">
        <v>99</v>
      </c>
      <c r="Q16" s="28" t="s">
        <v>99</v>
      </c>
      <c r="R16" s="28" t="s">
        <v>99</v>
      </c>
      <c r="S16" s="28" t="s">
        <v>99</v>
      </c>
      <c r="T16" s="28" t="s">
        <v>99</v>
      </c>
      <c r="U16" s="28" t="s">
        <v>99</v>
      </c>
      <c r="V16" s="28" t="s">
        <v>99</v>
      </c>
      <c r="W16" s="28" t="s">
        <v>99</v>
      </c>
      <c r="X16" s="28" t="s">
        <v>99</v>
      </c>
      <c r="Y16" s="28" t="s">
        <v>41</v>
      </c>
      <c r="Z16" s="28">
        <v>0</v>
      </c>
      <c r="AA16" s="28" t="s">
        <v>57</v>
      </c>
      <c r="AB16" s="29" t="s">
        <v>135</v>
      </c>
      <c r="AC16" s="28">
        <v>0.7</v>
      </c>
      <c r="AD16" s="28" t="s">
        <v>57</v>
      </c>
      <c r="AE16" s="29" t="s">
        <v>286</v>
      </c>
      <c r="AF16" s="28">
        <v>1</v>
      </c>
      <c r="AG16" s="28" t="s">
        <v>59</v>
      </c>
      <c r="AH16" s="31">
        <v>43861</v>
      </c>
      <c r="AI16" s="31">
        <v>44130</v>
      </c>
      <c r="AJ16" s="31">
        <v>44227</v>
      </c>
      <c r="AK16" s="23" t="s">
        <v>136</v>
      </c>
    </row>
    <row r="17" spans="1:37" ht="405.6" customHeight="1" x14ac:dyDescent="0.3">
      <c r="A17" s="22">
        <v>14</v>
      </c>
      <c r="B17" s="23">
        <v>263</v>
      </c>
      <c r="C17" s="25" t="s">
        <v>123</v>
      </c>
      <c r="D17" s="23">
        <v>501</v>
      </c>
      <c r="E17" s="25" t="s">
        <v>124</v>
      </c>
      <c r="F17" s="25">
        <v>3</v>
      </c>
      <c r="G17" s="26" t="s">
        <v>125</v>
      </c>
      <c r="H17" s="27" t="s">
        <v>126</v>
      </c>
      <c r="I17" s="27" t="s">
        <v>137</v>
      </c>
      <c r="J17" s="27" t="s">
        <v>138</v>
      </c>
      <c r="K17" s="27" t="s">
        <v>139</v>
      </c>
      <c r="L17" s="28" t="s">
        <v>99</v>
      </c>
      <c r="M17" s="28" t="s">
        <v>99</v>
      </c>
      <c r="N17" s="28" t="s">
        <v>99</v>
      </c>
      <c r="O17" s="28" t="s">
        <v>99</v>
      </c>
      <c r="P17" s="28" t="s">
        <v>99</v>
      </c>
      <c r="Q17" s="28" t="s">
        <v>99</v>
      </c>
      <c r="R17" s="28" t="s">
        <v>99</v>
      </c>
      <c r="S17" s="28" t="s">
        <v>41</v>
      </c>
      <c r="T17" s="28" t="s">
        <v>99</v>
      </c>
      <c r="U17" s="28" t="s">
        <v>100</v>
      </c>
      <c r="V17" s="29" t="s">
        <v>140</v>
      </c>
      <c r="W17" s="28" t="s">
        <v>99</v>
      </c>
      <c r="X17" s="28" t="s">
        <v>100</v>
      </c>
      <c r="Y17" s="29" t="s">
        <v>141</v>
      </c>
      <c r="Z17" s="28">
        <v>0.3</v>
      </c>
      <c r="AA17" s="28" t="s">
        <v>57</v>
      </c>
      <c r="AB17" s="29" t="s">
        <v>142</v>
      </c>
      <c r="AC17" s="28">
        <v>0.3</v>
      </c>
      <c r="AD17" s="28" t="s">
        <v>57</v>
      </c>
      <c r="AE17" s="29" t="s">
        <v>287</v>
      </c>
      <c r="AF17" s="28">
        <v>1</v>
      </c>
      <c r="AG17" s="28" t="s">
        <v>59</v>
      </c>
      <c r="AH17" s="31">
        <v>43861</v>
      </c>
      <c r="AI17" s="31"/>
      <c r="AJ17" s="31">
        <v>44227</v>
      </c>
      <c r="AK17" s="23" t="s">
        <v>143</v>
      </c>
    </row>
    <row r="18" spans="1:37" ht="69" x14ac:dyDescent="0.3">
      <c r="A18" s="22">
        <v>15</v>
      </c>
      <c r="B18" s="23">
        <v>263</v>
      </c>
      <c r="C18" s="25" t="s">
        <v>123</v>
      </c>
      <c r="D18" s="23">
        <v>65</v>
      </c>
      <c r="E18" s="25" t="s">
        <v>144</v>
      </c>
      <c r="F18" s="25">
        <v>1</v>
      </c>
      <c r="G18" s="26" t="s">
        <v>145</v>
      </c>
      <c r="H18" s="27" t="s">
        <v>146</v>
      </c>
      <c r="I18" s="27" t="s">
        <v>147</v>
      </c>
      <c r="J18" s="27" t="s">
        <v>148</v>
      </c>
      <c r="K18" s="27" t="s">
        <v>149</v>
      </c>
      <c r="L18" s="28" t="s">
        <v>99</v>
      </c>
      <c r="M18" s="28" t="s">
        <v>99</v>
      </c>
      <c r="N18" s="28" t="s">
        <v>99</v>
      </c>
      <c r="O18" s="28" t="s">
        <v>99</v>
      </c>
      <c r="P18" s="28" t="s">
        <v>99</v>
      </c>
      <c r="Q18" s="28" t="s">
        <v>99</v>
      </c>
      <c r="R18" s="28" t="s">
        <v>99</v>
      </c>
      <c r="S18" s="28" t="s">
        <v>99</v>
      </c>
      <c r="T18" s="28" t="s">
        <v>99</v>
      </c>
      <c r="U18" s="28" t="s">
        <v>99</v>
      </c>
      <c r="V18" s="28" t="s">
        <v>99</v>
      </c>
      <c r="W18" s="28" t="s">
        <v>99</v>
      </c>
      <c r="X18" s="28" t="s">
        <v>99</v>
      </c>
      <c r="Y18" s="28" t="s">
        <v>41</v>
      </c>
      <c r="Z18" s="28">
        <v>0</v>
      </c>
      <c r="AA18" s="28" t="s">
        <v>57</v>
      </c>
      <c r="AB18" s="29" t="s">
        <v>150</v>
      </c>
      <c r="AC18" s="28">
        <v>1</v>
      </c>
      <c r="AD18" s="28" t="s">
        <v>59</v>
      </c>
      <c r="AE18" s="29"/>
      <c r="AF18" s="28">
        <v>1</v>
      </c>
      <c r="AG18" s="28" t="s">
        <v>59</v>
      </c>
      <c r="AH18" s="31">
        <v>44095</v>
      </c>
      <c r="AI18" s="31"/>
      <c r="AJ18" s="31">
        <v>44135</v>
      </c>
      <c r="AK18" s="23" t="s">
        <v>151</v>
      </c>
    </row>
    <row r="19" spans="1:37" ht="41.4" x14ac:dyDescent="0.3">
      <c r="A19" s="22">
        <v>16</v>
      </c>
      <c r="B19" s="23">
        <v>263</v>
      </c>
      <c r="C19" s="25" t="s">
        <v>123</v>
      </c>
      <c r="D19" s="23">
        <v>65</v>
      </c>
      <c r="E19" s="25" t="s">
        <v>144</v>
      </c>
      <c r="F19" s="25">
        <v>2</v>
      </c>
      <c r="G19" s="26" t="s">
        <v>145</v>
      </c>
      <c r="H19" s="27" t="s">
        <v>146</v>
      </c>
      <c r="I19" s="27" t="s">
        <v>152</v>
      </c>
      <c r="J19" s="27" t="s">
        <v>153</v>
      </c>
      <c r="K19" s="27" t="s">
        <v>154</v>
      </c>
      <c r="L19" s="28" t="s">
        <v>99</v>
      </c>
      <c r="M19" s="28" t="s">
        <v>99</v>
      </c>
      <c r="N19" s="28" t="s">
        <v>99</v>
      </c>
      <c r="O19" s="28" t="s">
        <v>99</v>
      </c>
      <c r="P19" s="28" t="s">
        <v>99</v>
      </c>
      <c r="Q19" s="28" t="s">
        <v>99</v>
      </c>
      <c r="R19" s="28" t="s">
        <v>99</v>
      </c>
      <c r="S19" s="28" t="s">
        <v>99</v>
      </c>
      <c r="T19" s="28" t="s">
        <v>99</v>
      </c>
      <c r="U19" s="28" t="s">
        <v>99</v>
      </c>
      <c r="V19" s="28" t="s">
        <v>99</v>
      </c>
      <c r="W19" s="28" t="s">
        <v>99</v>
      </c>
      <c r="X19" s="28" t="s">
        <v>99</v>
      </c>
      <c r="Y19" s="28" t="s">
        <v>41</v>
      </c>
      <c r="Z19" s="28">
        <v>0</v>
      </c>
      <c r="AA19" s="28" t="s">
        <v>57</v>
      </c>
      <c r="AB19" s="29" t="s">
        <v>155</v>
      </c>
      <c r="AC19" s="28">
        <v>1</v>
      </c>
      <c r="AD19" s="28" t="s">
        <v>59</v>
      </c>
      <c r="AE19" s="29"/>
      <c r="AF19" s="28">
        <v>1</v>
      </c>
      <c r="AG19" s="28" t="s">
        <v>59</v>
      </c>
      <c r="AH19" s="31">
        <v>44095</v>
      </c>
      <c r="AI19" s="31"/>
      <c r="AJ19" s="31">
        <v>44377</v>
      </c>
      <c r="AK19" s="23" t="s">
        <v>151</v>
      </c>
    </row>
    <row r="20" spans="1:37" ht="69" x14ac:dyDescent="0.3">
      <c r="A20" s="22">
        <v>17</v>
      </c>
      <c r="B20" s="23">
        <v>263</v>
      </c>
      <c r="C20" s="25" t="s">
        <v>123</v>
      </c>
      <c r="D20" s="23">
        <v>65</v>
      </c>
      <c r="E20" s="25" t="s">
        <v>144</v>
      </c>
      <c r="F20" s="25">
        <v>3</v>
      </c>
      <c r="G20" s="26" t="s">
        <v>145</v>
      </c>
      <c r="H20" s="27" t="s">
        <v>146</v>
      </c>
      <c r="I20" s="27" t="s">
        <v>156</v>
      </c>
      <c r="J20" s="27" t="s">
        <v>157</v>
      </c>
      <c r="K20" s="27" t="s">
        <v>158</v>
      </c>
      <c r="L20" s="28" t="s">
        <v>99</v>
      </c>
      <c r="M20" s="28" t="s">
        <v>99</v>
      </c>
      <c r="N20" s="28" t="s">
        <v>99</v>
      </c>
      <c r="O20" s="28" t="s">
        <v>99</v>
      </c>
      <c r="P20" s="28" t="s">
        <v>99</v>
      </c>
      <c r="Q20" s="28" t="s">
        <v>99</v>
      </c>
      <c r="R20" s="28" t="s">
        <v>99</v>
      </c>
      <c r="S20" s="28" t="s">
        <v>99</v>
      </c>
      <c r="T20" s="28" t="s">
        <v>99</v>
      </c>
      <c r="U20" s="28" t="s">
        <v>99</v>
      </c>
      <c r="V20" s="28" t="s">
        <v>99</v>
      </c>
      <c r="W20" s="28" t="s">
        <v>99</v>
      </c>
      <c r="X20" s="28" t="s">
        <v>99</v>
      </c>
      <c r="Y20" s="28" t="s">
        <v>41</v>
      </c>
      <c r="Z20" s="28">
        <v>0</v>
      </c>
      <c r="AA20" s="28" t="s">
        <v>57</v>
      </c>
      <c r="AB20" s="29" t="s">
        <v>150</v>
      </c>
      <c r="AC20" s="28">
        <v>1</v>
      </c>
      <c r="AD20" s="28" t="s">
        <v>59</v>
      </c>
      <c r="AE20" s="29"/>
      <c r="AF20" s="28">
        <v>1</v>
      </c>
      <c r="AG20" s="28" t="s">
        <v>59</v>
      </c>
      <c r="AH20" s="31">
        <v>44095</v>
      </c>
      <c r="AI20" s="31"/>
      <c r="AJ20" s="31">
        <v>44377</v>
      </c>
      <c r="AK20" s="23" t="s">
        <v>151</v>
      </c>
    </row>
    <row r="21" spans="1:37" ht="96.6" x14ac:dyDescent="0.3">
      <c r="A21" s="33">
        <v>18</v>
      </c>
      <c r="B21" s="34">
        <v>263</v>
      </c>
      <c r="C21" s="35" t="s">
        <v>123</v>
      </c>
      <c r="D21" s="34">
        <v>65</v>
      </c>
      <c r="E21" s="35" t="s">
        <v>144</v>
      </c>
      <c r="F21" s="35">
        <v>4</v>
      </c>
      <c r="G21" s="36" t="s">
        <v>145</v>
      </c>
      <c r="H21" s="37" t="s">
        <v>146</v>
      </c>
      <c r="I21" s="37" t="s">
        <v>159</v>
      </c>
      <c r="J21" s="37" t="s">
        <v>160</v>
      </c>
      <c r="K21" s="37" t="s">
        <v>161</v>
      </c>
      <c r="L21" s="38" t="s">
        <v>99</v>
      </c>
      <c r="M21" s="38" t="s">
        <v>99</v>
      </c>
      <c r="N21" s="38" t="s">
        <v>99</v>
      </c>
      <c r="O21" s="38" t="s">
        <v>99</v>
      </c>
      <c r="P21" s="38" t="s">
        <v>99</v>
      </c>
      <c r="Q21" s="38" t="s">
        <v>99</v>
      </c>
      <c r="R21" s="38" t="s">
        <v>99</v>
      </c>
      <c r="S21" s="38" t="s">
        <v>99</v>
      </c>
      <c r="T21" s="38" t="s">
        <v>99</v>
      </c>
      <c r="U21" s="38" t="s">
        <v>99</v>
      </c>
      <c r="V21" s="38" t="s">
        <v>99</v>
      </c>
      <c r="W21" s="38" t="s">
        <v>99</v>
      </c>
      <c r="X21" s="38" t="s">
        <v>99</v>
      </c>
      <c r="Y21" s="38" t="s">
        <v>41</v>
      </c>
      <c r="Z21" s="38">
        <v>0</v>
      </c>
      <c r="AA21" s="38" t="s">
        <v>57</v>
      </c>
      <c r="AB21" s="38" t="s">
        <v>41</v>
      </c>
      <c r="AC21" s="38">
        <v>0</v>
      </c>
      <c r="AD21" s="38" t="s">
        <v>57</v>
      </c>
      <c r="AE21" s="38" t="s">
        <v>41</v>
      </c>
      <c r="AF21" s="38">
        <v>0</v>
      </c>
      <c r="AG21" s="38" t="s">
        <v>57</v>
      </c>
      <c r="AH21" s="40">
        <v>44095</v>
      </c>
      <c r="AI21" s="40"/>
      <c r="AJ21" s="40">
        <v>44377</v>
      </c>
      <c r="AK21" s="34" t="s">
        <v>162</v>
      </c>
    </row>
    <row r="22" spans="1:37" ht="93" customHeight="1" x14ac:dyDescent="0.3">
      <c r="A22" s="33">
        <v>19</v>
      </c>
      <c r="B22" s="34">
        <v>263</v>
      </c>
      <c r="C22" s="35" t="s">
        <v>123</v>
      </c>
      <c r="D22" s="34">
        <v>65</v>
      </c>
      <c r="E22" s="35" t="s">
        <v>163</v>
      </c>
      <c r="F22" s="35">
        <v>1</v>
      </c>
      <c r="G22" s="36" t="s">
        <v>164</v>
      </c>
      <c r="H22" s="37" t="s">
        <v>165</v>
      </c>
      <c r="I22" s="37" t="s">
        <v>166</v>
      </c>
      <c r="J22" s="37" t="s">
        <v>167</v>
      </c>
      <c r="K22" s="37" t="s">
        <v>168</v>
      </c>
      <c r="L22" s="38" t="s">
        <v>99</v>
      </c>
      <c r="M22" s="38" t="s">
        <v>99</v>
      </c>
      <c r="N22" s="38" t="s">
        <v>99</v>
      </c>
      <c r="O22" s="38" t="s">
        <v>99</v>
      </c>
      <c r="P22" s="38" t="s">
        <v>99</v>
      </c>
      <c r="Q22" s="38" t="s">
        <v>99</v>
      </c>
      <c r="R22" s="38" t="s">
        <v>99</v>
      </c>
      <c r="S22" s="38" t="s">
        <v>99</v>
      </c>
      <c r="T22" s="38" t="s">
        <v>99</v>
      </c>
      <c r="U22" s="38" t="s">
        <v>99</v>
      </c>
      <c r="V22" s="38" t="s">
        <v>99</v>
      </c>
      <c r="W22" s="38" t="s">
        <v>99</v>
      </c>
      <c r="X22" s="38" t="s">
        <v>99</v>
      </c>
      <c r="Y22" s="39" t="s">
        <v>271</v>
      </c>
      <c r="Z22" s="38">
        <v>0.5</v>
      </c>
      <c r="AA22" s="38" t="s">
        <v>57</v>
      </c>
      <c r="AB22" s="39" t="s">
        <v>169</v>
      </c>
      <c r="AC22" s="38">
        <v>0.75</v>
      </c>
      <c r="AD22" s="38" t="s">
        <v>57</v>
      </c>
      <c r="AE22" s="39" t="s">
        <v>296</v>
      </c>
      <c r="AF22" s="38">
        <v>0.75</v>
      </c>
      <c r="AG22" s="38" t="s">
        <v>57</v>
      </c>
      <c r="AH22" s="40">
        <v>44095</v>
      </c>
      <c r="AI22" s="40"/>
      <c r="AJ22" s="40">
        <v>44459</v>
      </c>
      <c r="AK22" s="34" t="s">
        <v>170</v>
      </c>
    </row>
    <row r="23" spans="1:37" ht="110.4" x14ac:dyDescent="0.3">
      <c r="A23" s="33">
        <v>20</v>
      </c>
      <c r="B23" s="34">
        <v>263</v>
      </c>
      <c r="C23" s="35" t="s">
        <v>123</v>
      </c>
      <c r="D23" s="34">
        <v>65</v>
      </c>
      <c r="E23" s="35" t="s">
        <v>171</v>
      </c>
      <c r="F23" s="35">
        <v>1</v>
      </c>
      <c r="G23" s="36" t="s">
        <v>172</v>
      </c>
      <c r="H23" s="37" t="s">
        <v>173</v>
      </c>
      <c r="I23" s="37" t="s">
        <v>174</v>
      </c>
      <c r="J23" s="37" t="s">
        <v>175</v>
      </c>
      <c r="K23" s="37" t="s">
        <v>176</v>
      </c>
      <c r="L23" s="38" t="s">
        <v>99</v>
      </c>
      <c r="M23" s="38" t="s">
        <v>99</v>
      </c>
      <c r="N23" s="38" t="s">
        <v>99</v>
      </c>
      <c r="O23" s="38" t="s">
        <v>99</v>
      </c>
      <c r="P23" s="38" t="s">
        <v>99</v>
      </c>
      <c r="Q23" s="38" t="s">
        <v>99</v>
      </c>
      <c r="R23" s="38" t="s">
        <v>99</v>
      </c>
      <c r="S23" s="38" t="s">
        <v>99</v>
      </c>
      <c r="T23" s="38" t="s">
        <v>99</v>
      </c>
      <c r="U23" s="38" t="s">
        <v>99</v>
      </c>
      <c r="V23" s="38" t="s">
        <v>99</v>
      </c>
      <c r="W23" s="38" t="s">
        <v>99</v>
      </c>
      <c r="X23" s="38" t="s">
        <v>99</v>
      </c>
      <c r="Y23" s="38" t="s">
        <v>41</v>
      </c>
      <c r="Z23" s="38">
        <v>0</v>
      </c>
      <c r="AA23" s="38" t="s">
        <v>57</v>
      </c>
      <c r="AB23" s="38" t="s">
        <v>41</v>
      </c>
      <c r="AC23" s="38">
        <v>0</v>
      </c>
      <c r="AD23" s="38" t="s">
        <v>57</v>
      </c>
      <c r="AE23" s="39" t="s">
        <v>297</v>
      </c>
      <c r="AF23" s="38">
        <v>0.5</v>
      </c>
      <c r="AG23" s="38" t="s">
        <v>57</v>
      </c>
      <c r="AH23" s="40">
        <v>44095</v>
      </c>
      <c r="AI23" s="40"/>
      <c r="AJ23" s="40">
        <v>44459</v>
      </c>
      <c r="AK23" s="34" t="s">
        <v>177</v>
      </c>
    </row>
    <row r="24" spans="1:37" ht="110.4" x14ac:dyDescent="0.3">
      <c r="A24" s="33">
        <v>21</v>
      </c>
      <c r="B24" s="34">
        <v>263</v>
      </c>
      <c r="C24" s="35" t="s">
        <v>123</v>
      </c>
      <c r="D24" s="34">
        <v>65</v>
      </c>
      <c r="E24" s="35" t="s">
        <v>171</v>
      </c>
      <c r="F24" s="35">
        <v>2</v>
      </c>
      <c r="G24" s="36" t="s">
        <v>172</v>
      </c>
      <c r="H24" s="37" t="s">
        <v>173</v>
      </c>
      <c r="I24" s="37" t="s">
        <v>279</v>
      </c>
      <c r="J24" s="37" t="s">
        <v>178</v>
      </c>
      <c r="K24" s="37" t="s">
        <v>179</v>
      </c>
      <c r="L24" s="38" t="s">
        <v>99</v>
      </c>
      <c r="M24" s="38" t="s">
        <v>99</v>
      </c>
      <c r="N24" s="38" t="s">
        <v>99</v>
      </c>
      <c r="O24" s="38" t="s">
        <v>99</v>
      </c>
      <c r="P24" s="38" t="s">
        <v>99</v>
      </c>
      <c r="Q24" s="38" t="s">
        <v>99</v>
      </c>
      <c r="R24" s="38" t="s">
        <v>99</v>
      </c>
      <c r="S24" s="38" t="s">
        <v>99</v>
      </c>
      <c r="T24" s="38" t="s">
        <v>99</v>
      </c>
      <c r="U24" s="38" t="s">
        <v>99</v>
      </c>
      <c r="V24" s="38" t="s">
        <v>99</v>
      </c>
      <c r="W24" s="38" t="s">
        <v>99</v>
      </c>
      <c r="X24" s="38" t="s">
        <v>99</v>
      </c>
      <c r="Y24" s="38" t="s">
        <v>41</v>
      </c>
      <c r="Z24" s="38">
        <v>0</v>
      </c>
      <c r="AA24" s="38" t="s">
        <v>57</v>
      </c>
      <c r="AB24" s="38" t="s">
        <v>41</v>
      </c>
      <c r="AC24" s="38">
        <v>0</v>
      </c>
      <c r="AD24" s="38" t="s">
        <v>57</v>
      </c>
      <c r="AE24" s="39" t="s">
        <v>298</v>
      </c>
      <c r="AF24" s="38">
        <v>0.5</v>
      </c>
      <c r="AG24" s="38" t="s">
        <v>57</v>
      </c>
      <c r="AH24" s="40">
        <v>44095</v>
      </c>
      <c r="AI24" s="40"/>
      <c r="AJ24" s="40">
        <v>44459</v>
      </c>
      <c r="AK24" s="34" t="s">
        <v>177</v>
      </c>
    </row>
    <row r="25" spans="1:37" ht="82.8" x14ac:dyDescent="0.3">
      <c r="A25" s="22">
        <v>22</v>
      </c>
      <c r="B25" s="23">
        <v>263</v>
      </c>
      <c r="C25" s="25" t="s">
        <v>123</v>
      </c>
      <c r="D25" s="23">
        <v>65</v>
      </c>
      <c r="E25" s="25" t="s">
        <v>70</v>
      </c>
      <c r="F25" s="25">
        <v>1</v>
      </c>
      <c r="G25" s="26" t="s">
        <v>180</v>
      </c>
      <c r="H25" s="27" t="s">
        <v>181</v>
      </c>
      <c r="I25" s="27" t="s">
        <v>182</v>
      </c>
      <c r="J25" s="27" t="s">
        <v>183</v>
      </c>
      <c r="K25" s="27" t="s">
        <v>184</v>
      </c>
      <c r="L25" s="28" t="s">
        <v>99</v>
      </c>
      <c r="M25" s="28" t="s">
        <v>99</v>
      </c>
      <c r="N25" s="28" t="s">
        <v>99</v>
      </c>
      <c r="O25" s="28" t="s">
        <v>99</v>
      </c>
      <c r="P25" s="28" t="s">
        <v>99</v>
      </c>
      <c r="Q25" s="28" t="s">
        <v>99</v>
      </c>
      <c r="R25" s="28" t="s">
        <v>99</v>
      </c>
      <c r="S25" s="28" t="s">
        <v>99</v>
      </c>
      <c r="T25" s="28" t="s">
        <v>99</v>
      </c>
      <c r="U25" s="28" t="s">
        <v>99</v>
      </c>
      <c r="V25" s="28" t="s">
        <v>99</v>
      </c>
      <c r="W25" s="28" t="s">
        <v>99</v>
      </c>
      <c r="X25" s="28" t="s">
        <v>99</v>
      </c>
      <c r="Y25" s="29" t="s">
        <v>185</v>
      </c>
      <c r="Z25" s="28">
        <v>1</v>
      </c>
      <c r="AA25" s="28" t="s">
        <v>59</v>
      </c>
      <c r="AB25" s="29"/>
      <c r="AC25" s="28">
        <v>1</v>
      </c>
      <c r="AD25" s="28" t="s">
        <v>59</v>
      </c>
      <c r="AE25" s="29"/>
      <c r="AF25" s="28">
        <v>1</v>
      </c>
      <c r="AG25" s="28" t="s">
        <v>59</v>
      </c>
      <c r="AH25" s="31">
        <v>44095</v>
      </c>
      <c r="AI25" s="31"/>
      <c r="AJ25" s="31">
        <v>44196</v>
      </c>
      <c r="AK25" s="23" t="s">
        <v>170</v>
      </c>
    </row>
    <row r="26" spans="1:37" ht="82.8" x14ac:dyDescent="0.3">
      <c r="A26" s="22">
        <v>23</v>
      </c>
      <c r="B26" s="23">
        <v>263</v>
      </c>
      <c r="C26" s="25" t="s">
        <v>123</v>
      </c>
      <c r="D26" s="23">
        <v>65</v>
      </c>
      <c r="E26" s="25" t="s">
        <v>186</v>
      </c>
      <c r="F26" s="25">
        <v>1</v>
      </c>
      <c r="G26" s="26" t="s">
        <v>187</v>
      </c>
      <c r="H26" s="27" t="s">
        <v>188</v>
      </c>
      <c r="I26" s="27" t="s">
        <v>189</v>
      </c>
      <c r="J26" s="27" t="s">
        <v>190</v>
      </c>
      <c r="K26" s="27" t="s">
        <v>191</v>
      </c>
      <c r="L26" s="28" t="s">
        <v>99</v>
      </c>
      <c r="M26" s="28" t="s">
        <v>99</v>
      </c>
      <c r="N26" s="28" t="s">
        <v>99</v>
      </c>
      <c r="O26" s="28" t="s">
        <v>99</v>
      </c>
      <c r="P26" s="28" t="s">
        <v>99</v>
      </c>
      <c r="Q26" s="28" t="s">
        <v>99</v>
      </c>
      <c r="R26" s="28" t="s">
        <v>99</v>
      </c>
      <c r="S26" s="28" t="s">
        <v>99</v>
      </c>
      <c r="T26" s="28" t="s">
        <v>99</v>
      </c>
      <c r="U26" s="28" t="s">
        <v>99</v>
      </c>
      <c r="V26" s="28" t="s">
        <v>99</v>
      </c>
      <c r="W26" s="28" t="s">
        <v>99</v>
      </c>
      <c r="X26" s="28" t="s">
        <v>99</v>
      </c>
      <c r="Y26" s="28" t="s">
        <v>41</v>
      </c>
      <c r="Z26" s="28">
        <v>0</v>
      </c>
      <c r="AA26" s="28" t="s">
        <v>57</v>
      </c>
      <c r="AB26" s="29" t="s">
        <v>192</v>
      </c>
      <c r="AC26" s="28">
        <v>1</v>
      </c>
      <c r="AD26" s="28" t="s">
        <v>59</v>
      </c>
      <c r="AE26" s="29"/>
      <c r="AF26" s="28">
        <v>1</v>
      </c>
      <c r="AG26" s="28" t="s">
        <v>59</v>
      </c>
      <c r="AH26" s="31">
        <v>44095</v>
      </c>
      <c r="AI26" s="31"/>
      <c r="AJ26" s="31">
        <v>44196</v>
      </c>
      <c r="AK26" s="23" t="s">
        <v>170</v>
      </c>
    </row>
    <row r="27" spans="1:37" ht="93.6" customHeight="1" x14ac:dyDescent="0.3">
      <c r="A27" s="33">
        <v>24</v>
      </c>
      <c r="B27" s="34">
        <v>263</v>
      </c>
      <c r="C27" s="35" t="s">
        <v>123</v>
      </c>
      <c r="D27" s="34">
        <v>65</v>
      </c>
      <c r="E27" s="35" t="s">
        <v>186</v>
      </c>
      <c r="F27" s="35">
        <v>2</v>
      </c>
      <c r="G27" s="36" t="s">
        <v>193</v>
      </c>
      <c r="H27" s="37" t="s">
        <v>188</v>
      </c>
      <c r="I27" s="37" t="s">
        <v>166</v>
      </c>
      <c r="J27" s="37" t="s">
        <v>194</v>
      </c>
      <c r="K27" s="37" t="s">
        <v>168</v>
      </c>
      <c r="L27" s="38" t="s">
        <v>99</v>
      </c>
      <c r="M27" s="38" t="s">
        <v>99</v>
      </c>
      <c r="N27" s="38" t="s">
        <v>99</v>
      </c>
      <c r="O27" s="38" t="s">
        <v>99</v>
      </c>
      <c r="P27" s="38" t="s">
        <v>99</v>
      </c>
      <c r="Q27" s="38" t="s">
        <v>99</v>
      </c>
      <c r="R27" s="38" t="s">
        <v>99</v>
      </c>
      <c r="S27" s="38" t="s">
        <v>99</v>
      </c>
      <c r="T27" s="38" t="s">
        <v>99</v>
      </c>
      <c r="U27" s="38" t="s">
        <v>99</v>
      </c>
      <c r="V27" s="38" t="s">
        <v>99</v>
      </c>
      <c r="W27" s="38" t="s">
        <v>99</v>
      </c>
      <c r="X27" s="38" t="s">
        <v>99</v>
      </c>
      <c r="Y27" s="39" t="s">
        <v>195</v>
      </c>
      <c r="Z27" s="38">
        <v>0.5</v>
      </c>
      <c r="AA27" s="38" t="s">
        <v>57</v>
      </c>
      <c r="AB27" s="39" t="s">
        <v>196</v>
      </c>
      <c r="AC27" s="38">
        <v>0.75</v>
      </c>
      <c r="AD27" s="38" t="s">
        <v>57</v>
      </c>
      <c r="AE27" s="39" t="s">
        <v>296</v>
      </c>
      <c r="AF27" s="38">
        <v>0.75</v>
      </c>
      <c r="AG27" s="38" t="s">
        <v>57</v>
      </c>
      <c r="AH27" s="40">
        <v>44095</v>
      </c>
      <c r="AI27" s="40"/>
      <c r="AJ27" s="40">
        <v>44459</v>
      </c>
      <c r="AK27" s="34" t="s">
        <v>170</v>
      </c>
    </row>
    <row r="28" spans="1:37" ht="69" x14ac:dyDescent="0.3">
      <c r="A28" s="22">
        <v>25</v>
      </c>
      <c r="B28" s="23">
        <v>263</v>
      </c>
      <c r="C28" s="25" t="s">
        <v>123</v>
      </c>
      <c r="D28" s="23">
        <v>65</v>
      </c>
      <c r="E28" s="25" t="s">
        <v>186</v>
      </c>
      <c r="F28" s="25">
        <v>3</v>
      </c>
      <c r="G28" s="26" t="s">
        <v>193</v>
      </c>
      <c r="H28" s="27" t="s">
        <v>188</v>
      </c>
      <c r="I28" s="27" t="s">
        <v>182</v>
      </c>
      <c r="J28" s="27" t="s">
        <v>183</v>
      </c>
      <c r="K28" s="27" t="s">
        <v>184</v>
      </c>
      <c r="L28" s="28" t="s">
        <v>99</v>
      </c>
      <c r="M28" s="28" t="s">
        <v>99</v>
      </c>
      <c r="N28" s="28" t="s">
        <v>99</v>
      </c>
      <c r="O28" s="28" t="s">
        <v>99</v>
      </c>
      <c r="P28" s="28" t="s">
        <v>99</v>
      </c>
      <c r="Q28" s="28" t="s">
        <v>99</v>
      </c>
      <c r="R28" s="28" t="s">
        <v>99</v>
      </c>
      <c r="S28" s="28" t="s">
        <v>99</v>
      </c>
      <c r="T28" s="28" t="s">
        <v>99</v>
      </c>
      <c r="U28" s="28" t="s">
        <v>99</v>
      </c>
      <c r="V28" s="28" t="s">
        <v>99</v>
      </c>
      <c r="W28" s="28" t="s">
        <v>99</v>
      </c>
      <c r="X28" s="28" t="s">
        <v>99</v>
      </c>
      <c r="Y28" s="29" t="s">
        <v>197</v>
      </c>
      <c r="Z28" s="28">
        <v>1</v>
      </c>
      <c r="AA28" s="28" t="s">
        <v>59</v>
      </c>
      <c r="AB28" s="29"/>
      <c r="AC28" s="28">
        <v>1</v>
      </c>
      <c r="AD28" s="28" t="s">
        <v>59</v>
      </c>
      <c r="AE28" s="29"/>
      <c r="AF28" s="28">
        <v>1</v>
      </c>
      <c r="AG28" s="28" t="s">
        <v>59</v>
      </c>
      <c r="AH28" s="31">
        <v>44095</v>
      </c>
      <c r="AI28" s="31"/>
      <c r="AJ28" s="31">
        <v>44196</v>
      </c>
      <c r="AK28" s="23" t="s">
        <v>170</v>
      </c>
    </row>
    <row r="29" spans="1:37" ht="69" x14ac:dyDescent="0.3">
      <c r="A29" s="22">
        <v>26</v>
      </c>
      <c r="B29" s="23">
        <v>263</v>
      </c>
      <c r="C29" s="25" t="s">
        <v>123</v>
      </c>
      <c r="D29" s="23">
        <v>65</v>
      </c>
      <c r="E29" s="25" t="s">
        <v>186</v>
      </c>
      <c r="F29" s="25">
        <v>4</v>
      </c>
      <c r="G29" s="26" t="s">
        <v>187</v>
      </c>
      <c r="H29" s="27" t="s">
        <v>198</v>
      </c>
      <c r="I29" s="27" t="s">
        <v>199</v>
      </c>
      <c r="J29" s="27" t="s">
        <v>200</v>
      </c>
      <c r="K29" s="27" t="s">
        <v>179</v>
      </c>
      <c r="L29" s="28" t="s">
        <v>99</v>
      </c>
      <c r="M29" s="28" t="s">
        <v>99</v>
      </c>
      <c r="N29" s="28" t="s">
        <v>99</v>
      </c>
      <c r="O29" s="28" t="s">
        <v>99</v>
      </c>
      <c r="P29" s="28" t="s">
        <v>99</v>
      </c>
      <c r="Q29" s="28" t="s">
        <v>99</v>
      </c>
      <c r="R29" s="28" t="s">
        <v>99</v>
      </c>
      <c r="S29" s="28" t="s">
        <v>99</v>
      </c>
      <c r="T29" s="28" t="s">
        <v>99</v>
      </c>
      <c r="U29" s="28" t="s">
        <v>99</v>
      </c>
      <c r="V29" s="28" t="s">
        <v>99</v>
      </c>
      <c r="W29" s="28" t="s">
        <v>99</v>
      </c>
      <c r="X29" s="28" t="s">
        <v>99</v>
      </c>
      <c r="Y29" s="29" t="s">
        <v>201</v>
      </c>
      <c r="Z29" s="28">
        <v>0.5</v>
      </c>
      <c r="AA29" s="28" t="s">
        <v>57</v>
      </c>
      <c r="AB29" s="29" t="s">
        <v>202</v>
      </c>
      <c r="AC29" s="28">
        <v>1</v>
      </c>
      <c r="AD29" s="28" t="s">
        <v>59</v>
      </c>
      <c r="AE29" s="29"/>
      <c r="AF29" s="28">
        <v>1</v>
      </c>
      <c r="AG29" s="28" t="s">
        <v>59</v>
      </c>
      <c r="AH29" s="31">
        <v>44095</v>
      </c>
      <c r="AI29" s="31"/>
      <c r="AJ29" s="31">
        <v>44196</v>
      </c>
      <c r="AK29" s="23" t="s">
        <v>203</v>
      </c>
    </row>
    <row r="30" spans="1:37" ht="69" x14ac:dyDescent="0.3">
      <c r="A30" s="22">
        <v>27</v>
      </c>
      <c r="B30" s="23">
        <v>263</v>
      </c>
      <c r="C30" s="25" t="s">
        <v>123</v>
      </c>
      <c r="D30" s="23">
        <v>65</v>
      </c>
      <c r="E30" s="25" t="s">
        <v>204</v>
      </c>
      <c r="F30" s="25">
        <v>1</v>
      </c>
      <c r="G30" s="26" t="s">
        <v>205</v>
      </c>
      <c r="H30" s="27" t="s">
        <v>206</v>
      </c>
      <c r="I30" s="27" t="s">
        <v>207</v>
      </c>
      <c r="J30" s="27" t="s">
        <v>200</v>
      </c>
      <c r="K30" s="27" t="s">
        <v>208</v>
      </c>
      <c r="L30" s="28" t="s">
        <v>99</v>
      </c>
      <c r="M30" s="28" t="s">
        <v>99</v>
      </c>
      <c r="N30" s="28" t="s">
        <v>99</v>
      </c>
      <c r="O30" s="28" t="s">
        <v>99</v>
      </c>
      <c r="P30" s="28" t="s">
        <v>99</v>
      </c>
      <c r="Q30" s="28" t="s">
        <v>99</v>
      </c>
      <c r="R30" s="28" t="s">
        <v>99</v>
      </c>
      <c r="S30" s="28" t="s">
        <v>99</v>
      </c>
      <c r="T30" s="28" t="s">
        <v>99</v>
      </c>
      <c r="U30" s="28" t="s">
        <v>99</v>
      </c>
      <c r="V30" s="28" t="s">
        <v>99</v>
      </c>
      <c r="W30" s="28" t="s">
        <v>99</v>
      </c>
      <c r="X30" s="28" t="s">
        <v>99</v>
      </c>
      <c r="Y30" s="29" t="s">
        <v>209</v>
      </c>
      <c r="Z30" s="28">
        <v>1</v>
      </c>
      <c r="AA30" s="28" t="s">
        <v>59</v>
      </c>
      <c r="AB30" s="29" t="s">
        <v>210</v>
      </c>
      <c r="AC30" s="28">
        <v>1</v>
      </c>
      <c r="AD30" s="28" t="s">
        <v>59</v>
      </c>
      <c r="AE30" s="29"/>
      <c r="AF30" s="28">
        <v>1</v>
      </c>
      <c r="AG30" s="28" t="s">
        <v>59</v>
      </c>
      <c r="AH30" s="31">
        <v>44095</v>
      </c>
      <c r="AI30" s="31"/>
      <c r="AJ30" s="31">
        <v>44196</v>
      </c>
      <c r="AK30" s="23" t="s">
        <v>170</v>
      </c>
    </row>
    <row r="31" spans="1:37" ht="91.8" customHeight="1" x14ac:dyDescent="0.3">
      <c r="A31" s="33">
        <v>28</v>
      </c>
      <c r="B31" s="34">
        <v>263</v>
      </c>
      <c r="C31" s="35" t="s">
        <v>123</v>
      </c>
      <c r="D31" s="34">
        <v>65</v>
      </c>
      <c r="E31" s="35" t="s">
        <v>93</v>
      </c>
      <c r="F31" s="35">
        <v>1</v>
      </c>
      <c r="G31" s="36" t="s">
        <v>211</v>
      </c>
      <c r="H31" s="37" t="s">
        <v>212</v>
      </c>
      <c r="I31" s="37" t="s">
        <v>213</v>
      </c>
      <c r="J31" s="37" t="s">
        <v>214</v>
      </c>
      <c r="K31" s="37" t="s">
        <v>215</v>
      </c>
      <c r="L31" s="38" t="s">
        <v>99</v>
      </c>
      <c r="M31" s="38" t="s">
        <v>99</v>
      </c>
      <c r="N31" s="38" t="s">
        <v>99</v>
      </c>
      <c r="O31" s="38" t="s">
        <v>99</v>
      </c>
      <c r="P31" s="38" t="s">
        <v>99</v>
      </c>
      <c r="Q31" s="38" t="s">
        <v>99</v>
      </c>
      <c r="R31" s="38" t="s">
        <v>99</v>
      </c>
      <c r="S31" s="38" t="s">
        <v>99</v>
      </c>
      <c r="T31" s="38" t="s">
        <v>99</v>
      </c>
      <c r="U31" s="38" t="s">
        <v>99</v>
      </c>
      <c r="V31" s="38" t="s">
        <v>99</v>
      </c>
      <c r="W31" s="38" t="s">
        <v>99</v>
      </c>
      <c r="X31" s="38" t="s">
        <v>99</v>
      </c>
      <c r="Y31" s="38" t="s">
        <v>41</v>
      </c>
      <c r="Z31" s="38">
        <v>0</v>
      </c>
      <c r="AA31" s="38" t="s">
        <v>57</v>
      </c>
      <c r="AB31" s="38" t="s">
        <v>41</v>
      </c>
      <c r="AC31" s="38">
        <v>0</v>
      </c>
      <c r="AD31" s="38" t="s">
        <v>57</v>
      </c>
      <c r="AE31" s="39" t="s">
        <v>299</v>
      </c>
      <c r="AF31" s="38">
        <v>0.5</v>
      </c>
      <c r="AG31" s="38" t="s">
        <v>57</v>
      </c>
      <c r="AH31" s="40">
        <v>44095</v>
      </c>
      <c r="AI31" s="40"/>
      <c r="AJ31" s="40">
        <v>44459</v>
      </c>
      <c r="AK31" s="34" t="s">
        <v>136</v>
      </c>
    </row>
    <row r="32" spans="1:37" ht="90" customHeight="1" x14ac:dyDescent="0.3">
      <c r="A32" s="33">
        <v>29</v>
      </c>
      <c r="B32" s="34">
        <v>263</v>
      </c>
      <c r="C32" s="35" t="s">
        <v>123</v>
      </c>
      <c r="D32" s="34">
        <v>65</v>
      </c>
      <c r="E32" s="35" t="s">
        <v>93</v>
      </c>
      <c r="F32" s="35">
        <v>2</v>
      </c>
      <c r="G32" s="36" t="s">
        <v>211</v>
      </c>
      <c r="H32" s="37" t="s">
        <v>216</v>
      </c>
      <c r="I32" s="37" t="s">
        <v>217</v>
      </c>
      <c r="J32" s="37" t="s">
        <v>218</v>
      </c>
      <c r="K32" s="37" t="s">
        <v>219</v>
      </c>
      <c r="L32" s="38" t="s">
        <v>99</v>
      </c>
      <c r="M32" s="38" t="s">
        <v>99</v>
      </c>
      <c r="N32" s="38" t="s">
        <v>99</v>
      </c>
      <c r="O32" s="38" t="s">
        <v>99</v>
      </c>
      <c r="P32" s="38" t="s">
        <v>99</v>
      </c>
      <c r="Q32" s="38" t="s">
        <v>99</v>
      </c>
      <c r="R32" s="38" t="s">
        <v>99</v>
      </c>
      <c r="S32" s="38" t="s">
        <v>99</v>
      </c>
      <c r="T32" s="38" t="s">
        <v>99</v>
      </c>
      <c r="U32" s="38" t="s">
        <v>99</v>
      </c>
      <c r="V32" s="38" t="s">
        <v>99</v>
      </c>
      <c r="W32" s="38" t="s">
        <v>99</v>
      </c>
      <c r="X32" s="38" t="s">
        <v>99</v>
      </c>
      <c r="Y32" s="38" t="s">
        <v>41</v>
      </c>
      <c r="Z32" s="38">
        <v>0</v>
      </c>
      <c r="AA32" s="38" t="s">
        <v>57</v>
      </c>
      <c r="AB32" s="38" t="s">
        <v>41</v>
      </c>
      <c r="AC32" s="38">
        <v>0</v>
      </c>
      <c r="AD32" s="38" t="s">
        <v>57</v>
      </c>
      <c r="AE32" s="38" t="s">
        <v>41</v>
      </c>
      <c r="AF32" s="38">
        <v>0</v>
      </c>
      <c r="AG32" s="38" t="s">
        <v>57</v>
      </c>
      <c r="AH32" s="40">
        <v>44095</v>
      </c>
      <c r="AI32" s="40"/>
      <c r="AJ32" s="40">
        <v>44459</v>
      </c>
      <c r="AK32" s="34" t="s">
        <v>220</v>
      </c>
    </row>
    <row r="33" spans="1:37" ht="133.19999999999999" customHeight="1" x14ac:dyDescent="0.3">
      <c r="A33" s="22">
        <v>30</v>
      </c>
      <c r="B33" s="23">
        <v>263</v>
      </c>
      <c r="C33" s="25" t="s">
        <v>123</v>
      </c>
      <c r="D33" s="23">
        <v>65</v>
      </c>
      <c r="E33" s="25" t="s">
        <v>221</v>
      </c>
      <c r="F33" s="25">
        <v>1</v>
      </c>
      <c r="G33" s="26" t="s">
        <v>222</v>
      </c>
      <c r="H33" s="27" t="s">
        <v>223</v>
      </c>
      <c r="I33" s="27" t="s">
        <v>224</v>
      </c>
      <c r="J33" s="27" t="s">
        <v>225</v>
      </c>
      <c r="K33" s="27" t="s">
        <v>226</v>
      </c>
      <c r="L33" s="28" t="s">
        <v>99</v>
      </c>
      <c r="M33" s="28" t="s">
        <v>99</v>
      </c>
      <c r="N33" s="28" t="s">
        <v>99</v>
      </c>
      <c r="O33" s="28" t="s">
        <v>99</v>
      </c>
      <c r="P33" s="28" t="s">
        <v>99</v>
      </c>
      <c r="Q33" s="28" t="s">
        <v>99</v>
      </c>
      <c r="R33" s="28" t="s">
        <v>99</v>
      </c>
      <c r="S33" s="28" t="s">
        <v>99</v>
      </c>
      <c r="T33" s="28" t="s">
        <v>99</v>
      </c>
      <c r="U33" s="28" t="s">
        <v>99</v>
      </c>
      <c r="V33" s="28" t="s">
        <v>99</v>
      </c>
      <c r="W33" s="28" t="s">
        <v>99</v>
      </c>
      <c r="X33" s="28" t="s">
        <v>99</v>
      </c>
      <c r="Y33" s="29" t="s">
        <v>227</v>
      </c>
      <c r="Z33" s="28">
        <v>0.3</v>
      </c>
      <c r="AA33" s="28" t="s">
        <v>57</v>
      </c>
      <c r="AB33" s="29" t="s">
        <v>228</v>
      </c>
      <c r="AC33" s="28">
        <v>0.3</v>
      </c>
      <c r="AD33" s="28" t="s">
        <v>57</v>
      </c>
      <c r="AE33" s="29" t="s">
        <v>288</v>
      </c>
      <c r="AF33" s="28">
        <v>1</v>
      </c>
      <c r="AG33" s="28" t="s">
        <v>59</v>
      </c>
      <c r="AH33" s="31">
        <v>44095</v>
      </c>
      <c r="AI33" s="31"/>
      <c r="AJ33" s="31">
        <v>44459</v>
      </c>
      <c r="AK33" s="23" t="s">
        <v>229</v>
      </c>
    </row>
    <row r="34" spans="1:37" ht="90" customHeight="1" x14ac:dyDescent="0.3">
      <c r="A34" s="33">
        <v>31</v>
      </c>
      <c r="B34" s="34">
        <v>263</v>
      </c>
      <c r="C34" s="35" t="s">
        <v>123</v>
      </c>
      <c r="D34" s="34">
        <v>65</v>
      </c>
      <c r="E34" s="35" t="s">
        <v>230</v>
      </c>
      <c r="F34" s="35">
        <v>1</v>
      </c>
      <c r="G34" s="36" t="s">
        <v>231</v>
      </c>
      <c r="H34" s="37" t="s">
        <v>216</v>
      </c>
      <c r="I34" s="37" t="s">
        <v>213</v>
      </c>
      <c r="J34" s="37" t="s">
        <v>214</v>
      </c>
      <c r="K34" s="37" t="s">
        <v>215</v>
      </c>
      <c r="L34" s="38" t="s">
        <v>99</v>
      </c>
      <c r="M34" s="38" t="s">
        <v>99</v>
      </c>
      <c r="N34" s="38" t="s">
        <v>99</v>
      </c>
      <c r="O34" s="38" t="s">
        <v>99</v>
      </c>
      <c r="P34" s="38" t="s">
        <v>99</v>
      </c>
      <c r="Q34" s="38" t="s">
        <v>99</v>
      </c>
      <c r="R34" s="38" t="s">
        <v>99</v>
      </c>
      <c r="S34" s="38" t="s">
        <v>99</v>
      </c>
      <c r="T34" s="38" t="s">
        <v>99</v>
      </c>
      <c r="U34" s="38" t="s">
        <v>99</v>
      </c>
      <c r="V34" s="38" t="s">
        <v>99</v>
      </c>
      <c r="W34" s="38" t="s">
        <v>99</v>
      </c>
      <c r="X34" s="38" t="s">
        <v>99</v>
      </c>
      <c r="Y34" s="38" t="s">
        <v>41</v>
      </c>
      <c r="Z34" s="38">
        <v>0</v>
      </c>
      <c r="AA34" s="38" t="s">
        <v>57</v>
      </c>
      <c r="AB34" s="38" t="s">
        <v>41</v>
      </c>
      <c r="AC34" s="38">
        <v>0</v>
      </c>
      <c r="AD34" s="38" t="s">
        <v>57</v>
      </c>
      <c r="AE34" s="39" t="s">
        <v>299</v>
      </c>
      <c r="AF34" s="38">
        <v>0.5</v>
      </c>
      <c r="AG34" s="38" t="s">
        <v>57</v>
      </c>
      <c r="AH34" s="40">
        <v>44095</v>
      </c>
      <c r="AI34" s="40"/>
      <c r="AJ34" s="40">
        <v>44459</v>
      </c>
      <c r="AK34" s="34" t="s">
        <v>136</v>
      </c>
    </row>
    <row r="35" spans="1:37" ht="183" customHeight="1" x14ac:dyDescent="0.3">
      <c r="A35" s="22">
        <v>32</v>
      </c>
      <c r="B35" s="23">
        <v>263</v>
      </c>
      <c r="C35" s="25" t="s">
        <v>123</v>
      </c>
      <c r="D35" s="23">
        <v>65</v>
      </c>
      <c r="E35" s="25" t="s">
        <v>232</v>
      </c>
      <c r="F35" s="25">
        <v>1</v>
      </c>
      <c r="G35" s="26" t="s">
        <v>233</v>
      </c>
      <c r="H35" s="27" t="s">
        <v>234</v>
      </c>
      <c r="I35" s="27" t="s">
        <v>289</v>
      </c>
      <c r="J35" s="27" t="s">
        <v>235</v>
      </c>
      <c r="K35" s="27" t="s">
        <v>236</v>
      </c>
      <c r="L35" s="28" t="s">
        <v>99</v>
      </c>
      <c r="M35" s="28" t="s">
        <v>99</v>
      </c>
      <c r="N35" s="28" t="s">
        <v>99</v>
      </c>
      <c r="O35" s="28" t="s">
        <v>99</v>
      </c>
      <c r="P35" s="28" t="s">
        <v>99</v>
      </c>
      <c r="Q35" s="28" t="s">
        <v>99</v>
      </c>
      <c r="R35" s="28" t="s">
        <v>99</v>
      </c>
      <c r="S35" s="28" t="s">
        <v>99</v>
      </c>
      <c r="T35" s="28" t="s">
        <v>99</v>
      </c>
      <c r="U35" s="28" t="s">
        <v>99</v>
      </c>
      <c r="V35" s="28" t="s">
        <v>99</v>
      </c>
      <c r="W35" s="28" t="s">
        <v>99</v>
      </c>
      <c r="X35" s="28" t="s">
        <v>99</v>
      </c>
      <c r="Y35" s="29" t="s">
        <v>41</v>
      </c>
      <c r="Z35" s="28">
        <v>0</v>
      </c>
      <c r="AA35" s="28" t="s">
        <v>57</v>
      </c>
      <c r="AB35" s="29" t="s">
        <v>237</v>
      </c>
      <c r="AC35" s="28">
        <v>0.1</v>
      </c>
      <c r="AD35" s="28" t="s">
        <v>57</v>
      </c>
      <c r="AE35" s="29" t="s">
        <v>272</v>
      </c>
      <c r="AF35" s="28">
        <v>1</v>
      </c>
      <c r="AG35" s="28" t="s">
        <v>59</v>
      </c>
      <c r="AH35" s="31">
        <v>44095</v>
      </c>
      <c r="AI35" s="31"/>
      <c r="AJ35" s="31">
        <v>44286</v>
      </c>
      <c r="AK35" s="23" t="s">
        <v>238</v>
      </c>
    </row>
    <row r="36" spans="1:37" ht="96.6" x14ac:dyDescent="0.3">
      <c r="A36" s="33">
        <v>33</v>
      </c>
      <c r="B36" s="34">
        <v>263</v>
      </c>
      <c r="C36" s="35" t="s">
        <v>123</v>
      </c>
      <c r="D36" s="34">
        <v>65</v>
      </c>
      <c r="E36" s="35" t="s">
        <v>239</v>
      </c>
      <c r="F36" s="35">
        <v>1</v>
      </c>
      <c r="G36" s="36" t="s">
        <v>240</v>
      </c>
      <c r="H36" s="37" t="s">
        <v>241</v>
      </c>
      <c r="I36" s="37" t="s">
        <v>294</v>
      </c>
      <c r="J36" s="37" t="s">
        <v>235</v>
      </c>
      <c r="K36" s="37" t="s">
        <v>236</v>
      </c>
      <c r="L36" s="38" t="s">
        <v>99</v>
      </c>
      <c r="M36" s="38" t="s">
        <v>99</v>
      </c>
      <c r="N36" s="38" t="s">
        <v>99</v>
      </c>
      <c r="O36" s="38" t="s">
        <v>99</v>
      </c>
      <c r="P36" s="38" t="s">
        <v>99</v>
      </c>
      <c r="Q36" s="38" t="s">
        <v>99</v>
      </c>
      <c r="R36" s="38" t="s">
        <v>99</v>
      </c>
      <c r="S36" s="38" t="s">
        <v>99</v>
      </c>
      <c r="T36" s="38" t="s">
        <v>99</v>
      </c>
      <c r="U36" s="38" t="s">
        <v>99</v>
      </c>
      <c r="V36" s="38" t="s">
        <v>99</v>
      </c>
      <c r="W36" s="38" t="s">
        <v>99</v>
      </c>
      <c r="X36" s="38" t="s">
        <v>99</v>
      </c>
      <c r="Y36" s="38" t="s">
        <v>41</v>
      </c>
      <c r="Z36" s="38">
        <v>0</v>
      </c>
      <c r="AA36" s="38" t="s">
        <v>57</v>
      </c>
      <c r="AB36" s="38" t="s">
        <v>41</v>
      </c>
      <c r="AC36" s="38">
        <v>0</v>
      </c>
      <c r="AD36" s="38" t="s">
        <v>57</v>
      </c>
      <c r="AE36" s="39" t="s">
        <v>295</v>
      </c>
      <c r="AF36" s="38">
        <v>0</v>
      </c>
      <c r="AG36" s="38" t="s">
        <v>57</v>
      </c>
      <c r="AH36" s="40">
        <v>44095</v>
      </c>
      <c r="AI36" s="40"/>
      <c r="AJ36" s="40">
        <v>44377</v>
      </c>
      <c r="AK36" s="34" t="s">
        <v>242</v>
      </c>
    </row>
    <row r="37" spans="1:37" ht="96.6" x14ac:dyDescent="0.3">
      <c r="A37" s="22">
        <v>34</v>
      </c>
      <c r="B37" s="23">
        <v>263</v>
      </c>
      <c r="C37" s="25" t="s">
        <v>123</v>
      </c>
      <c r="D37" s="23">
        <v>65</v>
      </c>
      <c r="E37" s="25" t="s">
        <v>243</v>
      </c>
      <c r="F37" s="25">
        <v>1</v>
      </c>
      <c r="G37" s="26" t="s">
        <v>244</v>
      </c>
      <c r="H37" s="27" t="s">
        <v>245</v>
      </c>
      <c r="I37" s="27" t="s">
        <v>246</v>
      </c>
      <c r="J37" s="27" t="s">
        <v>235</v>
      </c>
      <c r="K37" s="27" t="s">
        <v>236</v>
      </c>
      <c r="L37" s="28" t="s">
        <v>99</v>
      </c>
      <c r="M37" s="28" t="s">
        <v>99</v>
      </c>
      <c r="N37" s="28" t="s">
        <v>99</v>
      </c>
      <c r="O37" s="28" t="s">
        <v>99</v>
      </c>
      <c r="P37" s="28" t="s">
        <v>99</v>
      </c>
      <c r="Q37" s="28" t="s">
        <v>99</v>
      </c>
      <c r="R37" s="28" t="s">
        <v>99</v>
      </c>
      <c r="S37" s="28" t="s">
        <v>99</v>
      </c>
      <c r="T37" s="28" t="s">
        <v>99</v>
      </c>
      <c r="U37" s="28" t="s">
        <v>99</v>
      </c>
      <c r="V37" s="28" t="s">
        <v>99</v>
      </c>
      <c r="W37" s="28" t="s">
        <v>99</v>
      </c>
      <c r="X37" s="28" t="s">
        <v>99</v>
      </c>
      <c r="Y37" s="28" t="s">
        <v>41</v>
      </c>
      <c r="Z37" s="28">
        <v>0</v>
      </c>
      <c r="AA37" s="28" t="s">
        <v>57</v>
      </c>
      <c r="AB37" s="28" t="s">
        <v>41</v>
      </c>
      <c r="AC37" s="28">
        <v>0</v>
      </c>
      <c r="AD37" s="28" t="s">
        <v>57</v>
      </c>
      <c r="AE37" s="29" t="s">
        <v>290</v>
      </c>
      <c r="AF37" s="28">
        <v>1</v>
      </c>
      <c r="AG37" s="28" t="s">
        <v>59</v>
      </c>
      <c r="AH37" s="31">
        <v>44095</v>
      </c>
      <c r="AI37" s="31"/>
      <c r="AJ37" s="31">
        <v>44377</v>
      </c>
      <c r="AK37" s="23" t="s">
        <v>220</v>
      </c>
    </row>
    <row r="38" spans="1:37" ht="112.2" customHeight="1" x14ac:dyDescent="0.3">
      <c r="A38" s="22">
        <v>35</v>
      </c>
      <c r="B38" s="23">
        <v>263</v>
      </c>
      <c r="C38" s="25" t="s">
        <v>123</v>
      </c>
      <c r="D38" s="23">
        <v>65</v>
      </c>
      <c r="E38" s="25" t="s">
        <v>247</v>
      </c>
      <c r="F38" s="25">
        <v>1</v>
      </c>
      <c r="G38" s="26" t="s">
        <v>291</v>
      </c>
      <c r="H38" s="27" t="s">
        <v>248</v>
      </c>
      <c r="I38" s="27" t="s">
        <v>292</v>
      </c>
      <c r="J38" s="27" t="s">
        <v>249</v>
      </c>
      <c r="K38" s="27" t="s">
        <v>250</v>
      </c>
      <c r="L38" s="28" t="s">
        <v>99</v>
      </c>
      <c r="M38" s="28" t="s">
        <v>99</v>
      </c>
      <c r="N38" s="28" t="s">
        <v>99</v>
      </c>
      <c r="O38" s="28" t="s">
        <v>99</v>
      </c>
      <c r="P38" s="28" t="s">
        <v>99</v>
      </c>
      <c r="Q38" s="28" t="s">
        <v>99</v>
      </c>
      <c r="R38" s="28" t="s">
        <v>99</v>
      </c>
      <c r="S38" s="28" t="s">
        <v>99</v>
      </c>
      <c r="T38" s="28" t="s">
        <v>99</v>
      </c>
      <c r="U38" s="28" t="s">
        <v>99</v>
      </c>
      <c r="V38" s="28" t="s">
        <v>99</v>
      </c>
      <c r="W38" s="28" t="s">
        <v>99</v>
      </c>
      <c r="X38" s="28" t="s">
        <v>99</v>
      </c>
      <c r="Y38" s="29" t="s">
        <v>251</v>
      </c>
      <c r="Z38" s="28">
        <v>0</v>
      </c>
      <c r="AA38" s="28" t="s">
        <v>57</v>
      </c>
      <c r="AB38" s="28" t="s">
        <v>41</v>
      </c>
      <c r="AC38" s="28">
        <v>0</v>
      </c>
      <c r="AD38" s="28" t="s">
        <v>57</v>
      </c>
      <c r="AE38" s="29" t="s">
        <v>293</v>
      </c>
      <c r="AF38" s="28">
        <v>1</v>
      </c>
      <c r="AG38" s="28" t="s">
        <v>59</v>
      </c>
      <c r="AH38" s="31">
        <v>44095</v>
      </c>
      <c r="AI38" s="31"/>
      <c r="AJ38" s="31">
        <v>44316</v>
      </c>
      <c r="AK38" s="23" t="s">
        <v>203</v>
      </c>
    </row>
    <row r="39" spans="1:37" ht="187.8" customHeight="1" x14ac:dyDescent="0.3">
      <c r="A39" s="33">
        <v>36</v>
      </c>
      <c r="B39" s="34">
        <v>263</v>
      </c>
      <c r="C39" s="35" t="s">
        <v>123</v>
      </c>
      <c r="D39" s="34">
        <v>249</v>
      </c>
      <c r="E39" s="35" t="s">
        <v>93</v>
      </c>
      <c r="F39" s="35">
        <v>1</v>
      </c>
      <c r="G39" s="36" t="s">
        <v>252</v>
      </c>
      <c r="H39" s="37" t="s">
        <v>253</v>
      </c>
      <c r="I39" s="37" t="s">
        <v>254</v>
      </c>
      <c r="J39" s="37" t="s">
        <v>255</v>
      </c>
      <c r="K39" s="37" t="s">
        <v>256</v>
      </c>
      <c r="L39" s="38" t="s">
        <v>99</v>
      </c>
      <c r="M39" s="38" t="s">
        <v>99</v>
      </c>
      <c r="N39" s="38" t="s">
        <v>99</v>
      </c>
      <c r="O39" s="38" t="s">
        <v>99</v>
      </c>
      <c r="P39" s="38" t="s">
        <v>99</v>
      </c>
      <c r="Q39" s="38" t="s">
        <v>99</v>
      </c>
      <c r="R39" s="38" t="s">
        <v>99</v>
      </c>
      <c r="S39" s="38" t="s">
        <v>99</v>
      </c>
      <c r="T39" s="38" t="s">
        <v>99</v>
      </c>
      <c r="U39" s="38" t="s">
        <v>99</v>
      </c>
      <c r="V39" s="38" t="s">
        <v>99</v>
      </c>
      <c r="W39" s="38" t="s">
        <v>99</v>
      </c>
      <c r="X39" s="38" t="s">
        <v>99</v>
      </c>
      <c r="Y39" s="38" t="s">
        <v>99</v>
      </c>
      <c r="Z39" s="38">
        <v>0</v>
      </c>
      <c r="AA39" s="38" t="s">
        <v>57</v>
      </c>
      <c r="AB39" s="38" t="s">
        <v>41</v>
      </c>
      <c r="AC39" s="38">
        <v>0</v>
      </c>
      <c r="AD39" s="38" t="s">
        <v>57</v>
      </c>
      <c r="AE39" s="39" t="s">
        <v>300</v>
      </c>
      <c r="AF39" s="38">
        <v>0.25</v>
      </c>
      <c r="AG39" s="38" t="s">
        <v>57</v>
      </c>
      <c r="AH39" s="40">
        <v>44182</v>
      </c>
      <c r="AI39" s="40"/>
      <c r="AJ39" s="40">
        <v>44546</v>
      </c>
      <c r="AK39" s="34" t="s">
        <v>257</v>
      </c>
    </row>
    <row r="40" spans="1:37" x14ac:dyDescent="0.3">
      <c r="G40" s="3"/>
      <c r="H40" s="41"/>
      <c r="I40" s="3"/>
      <c r="J40" s="41"/>
      <c r="L40" s="41"/>
      <c r="M40" s="3"/>
      <c r="Q40" s="3"/>
      <c r="R40" s="42"/>
      <c r="S40" s="42"/>
      <c r="T40" s="42"/>
      <c r="U40" s="42"/>
      <c r="V40" s="42"/>
      <c r="W40" s="42"/>
      <c r="X40" s="42"/>
      <c r="Y40" s="42"/>
      <c r="Z40" s="42"/>
      <c r="AA40" s="42"/>
      <c r="AB40" s="42"/>
      <c r="AC40" s="42"/>
      <c r="AD40" s="42"/>
      <c r="AE40" s="42"/>
      <c r="AF40" s="42"/>
      <c r="AG40" s="42"/>
      <c r="AH40" s="3"/>
      <c r="AI40" s="3"/>
      <c r="AJ40" s="3"/>
      <c r="AK40" s="3"/>
    </row>
  </sheetData>
  <autoFilter ref="A3:AK39" xr:uid="{CB5BFB51-CF44-4FC3-A0CE-A9F191DD193B}"/>
  <mergeCells count="6">
    <mergeCell ref="B2:AJ2"/>
    <mergeCell ref="L4:L5"/>
    <mergeCell ref="N4:N5"/>
    <mergeCell ref="P4:P5"/>
    <mergeCell ref="S4:S5"/>
    <mergeCell ref="AE4:AE5"/>
  </mergeCells>
  <dataValidations count="9">
    <dataValidation type="textLength" allowBlank="1" showInputMessage="1" showErrorMessage="1" errorTitle="Entrada no válida" error="Escriba un texto  Maximo 9 Caracteres" promptTitle="Cualquier contenido Maximo 9 Caracteres" sqref="B4:B39" xr:uid="{D92BEF06-45AA-4FFE-B93F-B942CDBA0CD7}">
      <formula1>0</formula1>
      <formula2>9</formula2>
    </dataValidation>
    <dataValidation type="list" allowBlank="1" showInputMessage="1" showErrorMessage="1" errorTitle="Entrada no válida" error="Por favor seleccione un elemento de la lista" promptTitle="Seleccione un elemento de la lista" sqref="C4:C39" xr:uid="{7436337B-81FB-4C5E-8242-41181974A82C}">
      <formula1>#REF!</formula1>
    </dataValidation>
    <dataValidation type="date" allowBlank="1" showInputMessage="1" errorTitle="Entrada no válida" error="Por favor escriba una fecha válida (AAAA/MM/DD)" promptTitle="Ingrese una fecha (AAAA/MM/DD)" sqref="AH4:AJ39" xr:uid="{BA75DE73-E322-4E0E-8386-8F16CCB3D7A3}">
      <formula1>1900/1/1</formula1>
      <formula2>3000/1/1</formula2>
    </dataValidation>
    <dataValidation type="textLength" allowBlank="1" showInputMessage="1" showErrorMessage="1" errorTitle="Entrada no válida" error="Escriba un texto  Maximo 200 Caracteres" promptTitle="Cualquier contenido Maximo 200 Caracteres" sqref="K15" xr:uid="{79B7D453-45EF-43AA-909D-8CFD80F08BF8}">
      <formula1>0</formula1>
      <formula2>200</formula2>
    </dataValidation>
    <dataValidation type="whole" allowBlank="1" showInputMessage="1" showErrorMessage="1" errorTitle="Entrada no válida" error="Por favor escriba un número entero" promptTitle="Escriba un número entero en esta casilla" sqref="F11:F14" xr:uid="{312632EA-5DFB-40A6-88FB-57B2E58F9E5E}">
      <formula1>-999</formula1>
      <formula2>999</formula2>
    </dataValidation>
    <dataValidation type="textLength" allowBlank="1" showInputMessage="1" showErrorMessage="1" errorTitle="Entrada no válida" error="Escriba un texto  Maximo 20 Caracteres" promptTitle="Cualquier contenido Maximo 20 Caracteres" sqref="E11:E14" xr:uid="{A5B04DB1-705F-4067-BA64-A0ECDEE17200}">
      <formula1>0</formula1>
      <formula2>20</formula2>
    </dataValidation>
    <dataValidation type="textLength" allowBlank="1" showInputMessage="1" showErrorMessage="1" errorTitle="Entrada no válida" error="Escriba un texto  Maximo 100 Caracteres" promptTitle="Cualquier contenido Maximo 100 Caracteres" sqref="AK16 J15:J39" xr:uid="{B4D04C11-DF6F-4053-BBD3-120FFA7F798F}">
      <formula1>0</formula1>
      <formula2>100</formula2>
    </dataValidation>
    <dataValidation type="textLength" allowBlank="1" showInputMessage="1" showErrorMessage="1" errorTitle="Entrada no válida" error="Escriba un texto  Maximo 500 Caracteres" promptTitle="Cualquier contenido Maximo 500 Caracteres" sqref="I15:I16 H11:H39" xr:uid="{F05FD118-5088-4B4B-85B6-6E774180C915}">
      <formula1>0</formula1>
      <formula2>500</formula2>
    </dataValidation>
    <dataValidation type="decimal" allowBlank="1" showInputMessage="1" showErrorMessage="1" errorTitle="Entrada no válida" error="Por favor escriba un número" promptTitle="Escriba un número en esta casilla" sqref="D4:D8" xr:uid="{2BAF9AE1-B2B9-4D18-9686-F919C1F0F29D}">
      <formula1>-9223372036854770000</formula1>
      <formula2>9223372036854770000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H36"/>
  <sheetViews>
    <sheetView showGridLines="0" zoomScale="80" zoomScaleNormal="80" workbookViewId="0">
      <selection activeCell="H36" sqref="H36"/>
    </sheetView>
  </sheetViews>
  <sheetFormatPr baseColWidth="10" defaultRowHeight="14.4" x14ac:dyDescent="0.3"/>
  <cols>
    <col min="1" max="1" width="24.6640625" customWidth="1"/>
    <col min="2" max="2" width="11.77734375" bestFit="1" customWidth="1"/>
    <col min="3" max="3" width="4" bestFit="1" customWidth="1"/>
    <col min="4" max="6" width="26.109375" bestFit="1" customWidth="1"/>
    <col min="7" max="8" width="12.21875" bestFit="1" customWidth="1"/>
  </cols>
  <sheetData>
    <row r="1" spans="1:8" x14ac:dyDescent="0.3">
      <c r="A1" s="45" t="s">
        <v>258</v>
      </c>
    </row>
    <row r="2" spans="1:8" x14ac:dyDescent="0.3">
      <c r="D2" t="s">
        <v>42</v>
      </c>
      <c r="E2" t="s">
        <v>59</v>
      </c>
      <c r="F2" t="s">
        <v>57</v>
      </c>
      <c r="G2" t="s">
        <v>259</v>
      </c>
      <c r="H2" s="46" t="s">
        <v>260</v>
      </c>
    </row>
    <row r="3" spans="1:8" x14ac:dyDescent="0.3">
      <c r="A3" t="s">
        <v>30</v>
      </c>
      <c r="B3" t="s">
        <v>29</v>
      </c>
      <c r="C3">
        <v>50</v>
      </c>
      <c r="D3" s="58">
        <v>2</v>
      </c>
      <c r="E3" s="58"/>
      <c r="F3" s="58"/>
      <c r="G3" s="58">
        <v>2</v>
      </c>
      <c r="H3" t="str">
        <f>IF(COUNT(D3:F3)&gt;1,1,"")</f>
        <v/>
      </c>
    </row>
    <row r="4" spans="1:8" x14ac:dyDescent="0.3">
      <c r="A4" t="s">
        <v>124</v>
      </c>
      <c r="B4" t="s">
        <v>123</v>
      </c>
      <c r="C4">
        <v>501</v>
      </c>
      <c r="D4" s="58"/>
      <c r="E4" s="58">
        <v>3</v>
      </c>
      <c r="F4" s="58"/>
      <c r="G4" s="58">
        <v>3</v>
      </c>
      <c r="H4" t="str">
        <f t="shared" ref="H4:H24" si="0">IF(COUNT(D4:F4)&gt;1,1,"")</f>
        <v/>
      </c>
    </row>
    <row r="5" spans="1:8" x14ac:dyDescent="0.3">
      <c r="A5" t="s">
        <v>144</v>
      </c>
      <c r="B5" t="s">
        <v>123</v>
      </c>
      <c r="C5">
        <v>65</v>
      </c>
      <c r="D5" s="58"/>
      <c r="E5" s="58">
        <v>3</v>
      </c>
      <c r="F5" s="58">
        <v>1</v>
      </c>
      <c r="G5" s="58">
        <v>4</v>
      </c>
      <c r="H5">
        <f t="shared" si="0"/>
        <v>1</v>
      </c>
    </row>
    <row r="6" spans="1:8" x14ac:dyDescent="0.3">
      <c r="A6" t="s">
        <v>163</v>
      </c>
      <c r="B6" t="s">
        <v>123</v>
      </c>
      <c r="C6">
        <v>65</v>
      </c>
      <c r="D6" s="58"/>
      <c r="E6" s="58"/>
      <c r="F6" s="58">
        <v>1</v>
      </c>
      <c r="G6" s="58">
        <v>1</v>
      </c>
      <c r="H6" t="str">
        <f t="shared" si="0"/>
        <v/>
      </c>
    </row>
    <row r="7" spans="1:8" x14ac:dyDescent="0.3">
      <c r="A7" t="s">
        <v>171</v>
      </c>
      <c r="B7" t="s">
        <v>123</v>
      </c>
      <c r="C7">
        <v>65</v>
      </c>
      <c r="D7" s="58"/>
      <c r="E7" s="58"/>
      <c r="F7" s="58">
        <v>2</v>
      </c>
      <c r="G7" s="58">
        <v>2</v>
      </c>
      <c r="H7" t="str">
        <f t="shared" si="0"/>
        <v/>
      </c>
    </row>
    <row r="8" spans="1:8" x14ac:dyDescent="0.3">
      <c r="A8" t="s">
        <v>70</v>
      </c>
      <c r="B8" t="s">
        <v>47</v>
      </c>
      <c r="C8">
        <v>20</v>
      </c>
      <c r="D8" s="58"/>
      <c r="E8" s="58">
        <v>1</v>
      </c>
      <c r="F8" s="58"/>
      <c r="G8" s="58">
        <v>1</v>
      </c>
      <c r="H8" t="str">
        <f t="shared" si="0"/>
        <v/>
      </c>
    </row>
    <row r="9" spans="1:8" x14ac:dyDescent="0.3">
      <c r="B9" t="s">
        <v>123</v>
      </c>
      <c r="C9">
        <v>65</v>
      </c>
      <c r="D9" s="58"/>
      <c r="E9" s="58">
        <v>1</v>
      </c>
      <c r="F9" s="58"/>
      <c r="G9" s="58">
        <v>1</v>
      </c>
      <c r="H9" t="str">
        <f t="shared" si="0"/>
        <v/>
      </c>
    </row>
    <row r="10" spans="1:8" x14ac:dyDescent="0.3">
      <c r="A10" t="s">
        <v>80</v>
      </c>
      <c r="B10" t="s">
        <v>47</v>
      </c>
      <c r="C10">
        <v>20</v>
      </c>
      <c r="D10" s="58"/>
      <c r="E10" s="58">
        <v>2</v>
      </c>
      <c r="F10" s="58"/>
      <c r="G10" s="58">
        <v>2</v>
      </c>
      <c r="H10" t="str">
        <f t="shared" si="0"/>
        <v/>
      </c>
    </row>
    <row r="11" spans="1:8" x14ac:dyDescent="0.3">
      <c r="A11" t="s">
        <v>247</v>
      </c>
      <c r="B11" t="s">
        <v>123</v>
      </c>
      <c r="C11">
        <v>65</v>
      </c>
      <c r="D11" s="58"/>
      <c r="E11" s="58">
        <v>1</v>
      </c>
      <c r="F11" s="58"/>
      <c r="G11" s="58">
        <v>1</v>
      </c>
      <c r="H11" t="str">
        <f t="shared" si="0"/>
        <v/>
      </c>
    </row>
    <row r="12" spans="1:8" x14ac:dyDescent="0.3">
      <c r="A12" t="s">
        <v>93</v>
      </c>
      <c r="B12" t="s">
        <v>47</v>
      </c>
      <c r="C12">
        <v>29</v>
      </c>
      <c r="D12" s="58"/>
      <c r="E12" s="58">
        <v>3</v>
      </c>
      <c r="F12" s="58"/>
      <c r="G12" s="58">
        <v>3</v>
      </c>
      <c r="H12" t="str">
        <f t="shared" si="0"/>
        <v/>
      </c>
    </row>
    <row r="13" spans="1:8" x14ac:dyDescent="0.3">
      <c r="B13" t="s">
        <v>123</v>
      </c>
      <c r="C13">
        <v>65</v>
      </c>
      <c r="D13" s="58"/>
      <c r="E13" s="58"/>
      <c r="F13" s="58">
        <v>2</v>
      </c>
      <c r="G13" s="58">
        <v>2</v>
      </c>
      <c r="H13" t="str">
        <f t="shared" si="0"/>
        <v/>
      </c>
    </row>
    <row r="14" spans="1:8" x14ac:dyDescent="0.3">
      <c r="C14">
        <v>249</v>
      </c>
      <c r="D14" s="58"/>
      <c r="E14" s="58"/>
      <c r="F14" s="58">
        <v>1</v>
      </c>
      <c r="G14" s="58">
        <v>1</v>
      </c>
      <c r="H14" t="str">
        <f t="shared" si="0"/>
        <v/>
      </c>
    </row>
    <row r="15" spans="1:8" x14ac:dyDescent="0.3">
      <c r="A15" t="s">
        <v>186</v>
      </c>
      <c r="B15" t="s">
        <v>123</v>
      </c>
      <c r="C15">
        <v>65</v>
      </c>
      <c r="D15" s="58"/>
      <c r="E15" s="58">
        <v>3</v>
      </c>
      <c r="F15" s="58">
        <v>1</v>
      </c>
      <c r="G15" s="58">
        <v>4</v>
      </c>
      <c r="H15">
        <f t="shared" si="0"/>
        <v>1</v>
      </c>
    </row>
    <row r="16" spans="1:8" x14ac:dyDescent="0.3">
      <c r="A16" t="s">
        <v>204</v>
      </c>
      <c r="B16" t="s">
        <v>123</v>
      </c>
      <c r="C16">
        <v>65</v>
      </c>
      <c r="D16" s="58"/>
      <c r="E16" s="58">
        <v>1</v>
      </c>
      <c r="F16" s="58"/>
      <c r="G16" s="58">
        <v>1</v>
      </c>
      <c r="H16" t="str">
        <f t="shared" si="0"/>
        <v/>
      </c>
    </row>
    <row r="17" spans="1:8" x14ac:dyDescent="0.3">
      <c r="A17" t="s">
        <v>221</v>
      </c>
      <c r="B17" t="s">
        <v>123</v>
      </c>
      <c r="C17">
        <v>65</v>
      </c>
      <c r="D17" s="58"/>
      <c r="E17" s="58">
        <v>1</v>
      </c>
      <c r="F17" s="58"/>
      <c r="G17" s="58">
        <v>1</v>
      </c>
      <c r="H17" t="str">
        <f t="shared" si="0"/>
        <v/>
      </c>
    </row>
    <row r="18" spans="1:8" x14ac:dyDescent="0.3">
      <c r="A18" t="s">
        <v>230</v>
      </c>
      <c r="B18" t="s">
        <v>123</v>
      </c>
      <c r="C18">
        <v>65</v>
      </c>
      <c r="D18" s="58"/>
      <c r="E18" s="58"/>
      <c r="F18" s="58">
        <v>1</v>
      </c>
      <c r="G18" s="58">
        <v>1</v>
      </c>
      <c r="H18" t="str">
        <f t="shared" si="0"/>
        <v/>
      </c>
    </row>
    <row r="19" spans="1:8" x14ac:dyDescent="0.3">
      <c r="A19" t="s">
        <v>232</v>
      </c>
      <c r="B19" t="s">
        <v>123</v>
      </c>
      <c r="C19">
        <v>65</v>
      </c>
      <c r="D19" s="58"/>
      <c r="E19" s="58">
        <v>1</v>
      </c>
      <c r="F19" s="58"/>
      <c r="G19" s="58">
        <v>1</v>
      </c>
      <c r="H19" t="str">
        <f t="shared" si="0"/>
        <v/>
      </c>
    </row>
    <row r="20" spans="1:8" x14ac:dyDescent="0.3">
      <c r="A20" t="s">
        <v>239</v>
      </c>
      <c r="B20" t="s">
        <v>123</v>
      </c>
      <c r="C20">
        <v>65</v>
      </c>
      <c r="D20" s="58"/>
      <c r="E20" s="58"/>
      <c r="F20" s="58">
        <v>1</v>
      </c>
      <c r="G20" s="58">
        <v>1</v>
      </c>
      <c r="H20" t="str">
        <f t="shared" si="0"/>
        <v/>
      </c>
    </row>
    <row r="21" spans="1:8" x14ac:dyDescent="0.3">
      <c r="A21" t="s">
        <v>243</v>
      </c>
      <c r="B21" t="s">
        <v>123</v>
      </c>
      <c r="C21">
        <v>65</v>
      </c>
      <c r="D21" s="58"/>
      <c r="E21" s="58">
        <v>1</v>
      </c>
      <c r="F21" s="58"/>
      <c r="G21" s="58">
        <v>1</v>
      </c>
      <c r="H21" t="str">
        <f t="shared" si="0"/>
        <v/>
      </c>
    </row>
    <row r="22" spans="1:8" x14ac:dyDescent="0.3">
      <c r="A22" t="s">
        <v>48</v>
      </c>
      <c r="B22" t="s">
        <v>47</v>
      </c>
      <c r="C22">
        <v>20</v>
      </c>
      <c r="D22" s="58"/>
      <c r="E22" s="58">
        <v>1</v>
      </c>
      <c r="F22" s="58"/>
      <c r="G22" s="58">
        <v>1</v>
      </c>
      <c r="H22" t="str">
        <f t="shared" si="0"/>
        <v/>
      </c>
    </row>
    <row r="23" spans="1:8" x14ac:dyDescent="0.3">
      <c r="A23" t="s">
        <v>61</v>
      </c>
      <c r="B23" t="s">
        <v>47</v>
      </c>
      <c r="C23">
        <v>20</v>
      </c>
      <c r="D23" s="58"/>
      <c r="E23" s="58">
        <v>1</v>
      </c>
      <c r="F23" s="58"/>
      <c r="G23" s="58">
        <v>1</v>
      </c>
      <c r="H23" t="str">
        <f t="shared" si="0"/>
        <v/>
      </c>
    </row>
    <row r="24" spans="1:8" x14ac:dyDescent="0.3">
      <c r="A24" t="s">
        <v>114</v>
      </c>
      <c r="B24" t="s">
        <v>47</v>
      </c>
      <c r="C24">
        <v>29</v>
      </c>
      <c r="D24" s="58"/>
      <c r="E24" s="58">
        <v>1</v>
      </c>
      <c r="F24" s="58"/>
      <c r="G24" s="58">
        <v>1</v>
      </c>
      <c r="H24" t="str">
        <f t="shared" si="0"/>
        <v/>
      </c>
    </row>
    <row r="25" spans="1:8" x14ac:dyDescent="0.3">
      <c r="A25" t="s">
        <v>259</v>
      </c>
      <c r="D25" s="58">
        <v>2</v>
      </c>
      <c r="E25" s="58">
        <v>24</v>
      </c>
      <c r="F25" s="58">
        <v>10</v>
      </c>
      <c r="G25" s="58">
        <v>36</v>
      </c>
      <c r="H25" s="44" t="s">
        <v>261</v>
      </c>
    </row>
    <row r="26" spans="1:8" x14ac:dyDescent="0.3">
      <c r="H26" s="43"/>
    </row>
    <row r="27" spans="1:8" x14ac:dyDescent="0.3">
      <c r="D27">
        <f>COUNT(D3:D24)</f>
        <v>1</v>
      </c>
      <c r="E27">
        <f>COUNT(E3:E24)-COUNT(H3:H24)</f>
        <v>13</v>
      </c>
      <c r="F27">
        <f>COUNT(F3:F24)</f>
        <v>8</v>
      </c>
      <c r="G27">
        <f>SUM(D27:F27)</f>
        <v>22</v>
      </c>
      <c r="H27" s="44" t="s">
        <v>262</v>
      </c>
    </row>
    <row r="30" spans="1:8" x14ac:dyDescent="0.3">
      <c r="F30" s="44" t="s">
        <v>301</v>
      </c>
      <c r="G30" s="44" t="s">
        <v>262</v>
      </c>
      <c r="H30" s="44" t="s">
        <v>261</v>
      </c>
    </row>
    <row r="32" spans="1:8" x14ac:dyDescent="0.3">
      <c r="F32">
        <v>2017</v>
      </c>
      <c r="G32">
        <v>1</v>
      </c>
      <c r="H32">
        <v>2</v>
      </c>
    </row>
    <row r="34" spans="6:8" x14ac:dyDescent="0.3">
      <c r="F34">
        <v>2019</v>
      </c>
      <c r="G34">
        <v>6</v>
      </c>
      <c r="H34">
        <v>9</v>
      </c>
    </row>
    <row r="36" spans="6:8" x14ac:dyDescent="0.3">
      <c r="F36">
        <v>2020</v>
      </c>
      <c r="G36">
        <v>15</v>
      </c>
      <c r="H36">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C28E-CB75-4815-82A5-BEDC079405F0}">
  <dimension ref="B3:E19"/>
  <sheetViews>
    <sheetView showGridLines="0" zoomScale="80" zoomScaleNormal="80" workbookViewId="0">
      <selection activeCell="B13" sqref="B13:D13"/>
    </sheetView>
  </sheetViews>
  <sheetFormatPr baseColWidth="10" defaultRowHeight="14.4" x14ac:dyDescent="0.3"/>
  <cols>
    <col min="2" max="2" width="14.88671875" customWidth="1"/>
    <col min="3" max="3" width="13" customWidth="1"/>
    <col min="4" max="4" width="27.77734375" bestFit="1" customWidth="1"/>
  </cols>
  <sheetData>
    <row r="3" spans="2:5" ht="17.399999999999999" x14ac:dyDescent="0.3">
      <c r="B3" s="65" t="s">
        <v>270</v>
      </c>
      <c r="C3" s="65"/>
      <c r="D3" s="65"/>
    </row>
    <row r="4" spans="2:5" ht="17.399999999999999" x14ac:dyDescent="0.3">
      <c r="B4" s="47"/>
      <c r="C4" s="47"/>
      <c r="D4" s="47"/>
    </row>
    <row r="5" spans="2:5" ht="15.6" x14ac:dyDescent="0.3">
      <c r="B5" s="48" t="s">
        <v>263</v>
      </c>
      <c r="C5" s="48" t="s">
        <v>264</v>
      </c>
      <c r="D5" s="48" t="s">
        <v>265</v>
      </c>
    </row>
    <row r="6" spans="2:5" ht="15.6" x14ac:dyDescent="0.3">
      <c r="B6" s="49">
        <v>1</v>
      </c>
      <c r="C6" s="49">
        <v>2</v>
      </c>
      <c r="D6" s="50" t="s">
        <v>266</v>
      </c>
      <c r="E6" s="51">
        <f>C6/(C6+C7)</f>
        <v>0.10526315789473684</v>
      </c>
    </row>
    <row r="7" spans="2:5" ht="15.6" x14ac:dyDescent="0.3">
      <c r="B7" s="54">
        <v>8</v>
      </c>
      <c r="C7" s="54">
        <v>17</v>
      </c>
      <c r="D7" s="55" t="s">
        <v>268</v>
      </c>
      <c r="E7" s="51">
        <f>C7/(C6+C7)</f>
        <v>0.89473684210526316</v>
      </c>
    </row>
    <row r="8" spans="2:5" ht="15.6" x14ac:dyDescent="0.3">
      <c r="B8" s="52">
        <v>13</v>
      </c>
      <c r="C8" s="52">
        <v>17</v>
      </c>
      <c r="D8" s="53" t="s">
        <v>267</v>
      </c>
      <c r="E8" s="51"/>
    </row>
    <row r="9" spans="2:5" ht="15.6" x14ac:dyDescent="0.3">
      <c r="B9" s="56">
        <f>SUM(B6:B8)</f>
        <v>22</v>
      </c>
      <c r="C9" s="56">
        <f>SUM(C6:C8)</f>
        <v>36</v>
      </c>
      <c r="D9" s="57" t="s">
        <v>269</v>
      </c>
    </row>
    <row r="13" spans="2:5" ht="17.399999999999999" x14ac:dyDescent="0.3">
      <c r="B13" s="65" t="s">
        <v>284</v>
      </c>
      <c r="C13" s="65"/>
      <c r="D13" s="65"/>
    </row>
    <row r="14" spans="2:5" ht="17.399999999999999" x14ac:dyDescent="0.3">
      <c r="B14" s="59"/>
      <c r="C14" s="59"/>
      <c r="D14" s="59"/>
    </row>
    <row r="15" spans="2:5" ht="15.6" x14ac:dyDescent="0.3">
      <c r="B15" s="48" t="s">
        <v>263</v>
      </c>
      <c r="C15" s="48" t="s">
        <v>264</v>
      </c>
      <c r="D15" s="48" t="s">
        <v>265</v>
      </c>
    </row>
    <row r="16" spans="2:5" ht="15.6" x14ac:dyDescent="0.3">
      <c r="B16" s="49">
        <v>1</v>
      </c>
      <c r="C16" s="49">
        <v>2</v>
      </c>
      <c r="D16" s="50" t="s">
        <v>266</v>
      </c>
      <c r="E16" s="51">
        <f>C16/(C16+C17)</f>
        <v>7.6923076923076927E-2</v>
      </c>
    </row>
    <row r="17" spans="2:5" ht="15.6" x14ac:dyDescent="0.3">
      <c r="B17" s="54">
        <v>13</v>
      </c>
      <c r="C17" s="54">
        <v>24</v>
      </c>
      <c r="D17" s="55" t="s">
        <v>268</v>
      </c>
      <c r="E17" s="51">
        <f>C17/(C16+C17)</f>
        <v>0.92307692307692313</v>
      </c>
    </row>
    <row r="18" spans="2:5" ht="15.6" x14ac:dyDescent="0.3">
      <c r="B18" s="52">
        <v>8</v>
      </c>
      <c r="C18" s="52">
        <v>10</v>
      </c>
      <c r="D18" s="53" t="s">
        <v>267</v>
      </c>
      <c r="E18" s="51"/>
    </row>
    <row r="19" spans="2:5" ht="15.6" x14ac:dyDescent="0.3">
      <c r="B19" s="56">
        <f>SUM(B16:B18)</f>
        <v>22</v>
      </c>
      <c r="C19" s="56">
        <f>SUM(C16:C18)</f>
        <v>36</v>
      </c>
      <c r="D19" s="57" t="s">
        <v>269</v>
      </c>
    </row>
  </sheetData>
  <mergeCells count="2">
    <mergeCell ref="B3:D3"/>
    <mergeCell ref="B13:D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vt:lpstr>
      <vt:lpstr>td</vt:lpstr>
      <vt:lpstr>avance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2021-02-18T01:29:41Z</dcterms:created>
  <dcterms:modified xsi:type="dcterms:W3CDTF">2021-04-27T20:11:03Z</dcterms:modified>
</cp:coreProperties>
</file>