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https://d.docs.live.net/ee7377e566642d7f/Documentos/ERU/2021/Publicaciones/julio/"/>
    </mc:Choice>
  </mc:AlternateContent>
  <xr:revisionPtr revIDLastSave="2" documentId="8_{5D36F40E-8D8C-4923-A31F-39BC2964EABC}" xr6:coauthVersionLast="47" xr6:coauthVersionMax="47" xr10:uidLastSave="{5261484D-D785-4E05-9D62-6CEF1604E677}"/>
  <bookViews>
    <workbookView xWindow="-120" yWindow="-120" windowWidth="20730" windowHeight="11160" xr2:uid="{00000000-000D-0000-FFFF-FFFF00000000}"/>
  </bookViews>
  <sheets>
    <sheet name="Plan accion ERU" sheetId="1" r:id="rId1"/>
    <sheet name="Instructivo" sheetId="3" r:id="rId2"/>
    <sheet name="VALORES" sheetId="2" r:id="rId3"/>
    <sheet name="Control" sheetId="4" state="hidden" r:id="rId4"/>
  </sheets>
  <externalReferences>
    <externalReference r:id="rId5"/>
  </externalReferences>
  <definedNames>
    <definedName name="_xlnm._FilterDatabase" localSheetId="0" hidden="1">'Plan accion ERU'!$A$3:$M$96</definedName>
    <definedName name="_xlnm.Print_Area" localSheetId="0">'Plan accion ERU'!$A$1:$L$120</definedName>
    <definedName name="Meta">VALORES!$D$2:$D$3</definedName>
    <definedName name="Meta1">VALORES!$D$2:$D$5</definedName>
    <definedName name="Meta2">VALORES!$F$2:$F$17</definedName>
    <definedName name="Objetivo">VALORES!$H$2:$H$5</definedName>
    <definedName name="PDD">[1]VALORES!$D$2:$D$7</definedName>
    <definedName name="Proceso">VALORES!$L$2:$L$21</definedName>
    <definedName name="Proy">VALORES!$B$2:$B$34</definedName>
    <definedName name="Proyecto">VALORES!$B$2:$B$9</definedName>
    <definedName name="Responsable">VALORES!$N$2:$N$12</definedName>
    <definedName name="Unidad">VALORES!$F$2:$F$4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1" l="1"/>
  <c r="L55" i="1"/>
  <c r="L54" i="1"/>
  <c r="L53" i="1"/>
  <c r="L91" i="1" l="1"/>
  <c r="L90" i="1"/>
  <c r="L89" i="1"/>
  <c r="L42" i="1" l="1"/>
  <c r="L32" i="1"/>
  <c r="L29" i="1"/>
  <c r="L28" i="1"/>
</calcChain>
</file>

<file path=xl/sharedStrings.xml><?xml version="1.0" encoding="utf-8"?>
<sst xmlns="http://schemas.openxmlformats.org/spreadsheetml/2006/main" count="1207" uniqueCount="636">
  <si>
    <t>Actividades</t>
  </si>
  <si>
    <t>PROGRAMACIÓN</t>
  </si>
  <si>
    <t>SEGUIMIENTO</t>
  </si>
  <si>
    <t>% avance</t>
  </si>
  <si>
    <t>Descripción del avance</t>
  </si>
  <si>
    <t>Direccionamiento Estratégico</t>
  </si>
  <si>
    <t>Gestión de Grupos de Interés</t>
  </si>
  <si>
    <t>Planeación y Estructuración de Proyectos</t>
  </si>
  <si>
    <t>Formulación de Instrumentos</t>
  </si>
  <si>
    <t>Gestión Predial y Social</t>
  </si>
  <si>
    <t>Desarrollo de Proyectos</t>
  </si>
  <si>
    <t>Comercialización</t>
  </si>
  <si>
    <t>Dirección, Seguimiento y Control de Proyectos</t>
  </si>
  <si>
    <t>Gestión Jurídica y Contractual</t>
  </si>
  <si>
    <t>Gestión Financiera</t>
  </si>
  <si>
    <t>Gestión de Talento Humano</t>
  </si>
  <si>
    <t>Gestión Ambiental</t>
  </si>
  <si>
    <t>Gestión de Servicios Logísticos</t>
  </si>
  <si>
    <t>Gestión Documental</t>
  </si>
  <si>
    <t>Gestión de TIC</t>
  </si>
  <si>
    <t>Atención al Ciudadano</t>
  </si>
  <si>
    <t>Evaluación y Seguimiento</t>
  </si>
  <si>
    <t>Aprobó:</t>
  </si>
  <si>
    <t>Estrategia Talento Humano</t>
  </si>
  <si>
    <t>San Victorino</t>
  </si>
  <si>
    <t>El Edén</t>
  </si>
  <si>
    <t>Idiprón Usme</t>
  </si>
  <si>
    <t>Estrategia</t>
  </si>
  <si>
    <t>Meta proyecto de Inversión</t>
  </si>
  <si>
    <t>Venta de Predios</t>
  </si>
  <si>
    <t>Cinemateca</t>
  </si>
  <si>
    <t>Sistema Integrado de Gestión</t>
  </si>
  <si>
    <t xml:space="preserve">Banco de Proyectos </t>
  </si>
  <si>
    <t>Vivienda-OPVs</t>
  </si>
  <si>
    <t>Vivienda-Idipron Usme 2</t>
  </si>
  <si>
    <t>Vivienda-Usme 1 (PAS 152 - Convenio 720)</t>
  </si>
  <si>
    <t>Vivienda-Colmena (PAS 152 - Convenio 720)</t>
  </si>
  <si>
    <t>Proyecto Alameda Entreparques</t>
  </si>
  <si>
    <t>Proyecto CAD</t>
  </si>
  <si>
    <t>Proyecto Voto Nacional</t>
  </si>
  <si>
    <t>Proyecto San Bernardo</t>
  </si>
  <si>
    <t>Proyecto UG1 Tres Quebradas</t>
  </si>
  <si>
    <t>Proyecto San Juan de Dios</t>
  </si>
  <si>
    <t xml:space="preserve">Venta de Predios </t>
  </si>
  <si>
    <t xml:space="preserve">Brisas del Tintal </t>
  </si>
  <si>
    <t>Proyecto Voto Nacional-SENA</t>
  </si>
  <si>
    <t>Proyecto Voto Nacional-Distrito Creativo</t>
  </si>
  <si>
    <t xml:space="preserve">Proyecto Estación Central </t>
  </si>
  <si>
    <t>Proyecto UG2 Tres Quebradas</t>
  </si>
  <si>
    <t>Proyecto Voto Nacional-Mártires</t>
  </si>
  <si>
    <t>Vivienda Eduardo Umaña y Restrepo</t>
  </si>
  <si>
    <t>Objetivo Estratégico del Plan Estratégico</t>
  </si>
  <si>
    <t>Versión:</t>
  </si>
  <si>
    <t>Predio El Pulpo</t>
  </si>
  <si>
    <t>Proceso</t>
  </si>
  <si>
    <t>Proyecto Ciudad Río</t>
  </si>
  <si>
    <t>Fortalecer la estructura administrativa, técnica, institucional y operativa de la empresa</t>
  </si>
  <si>
    <t>Trimestre X</t>
  </si>
  <si>
    <t>Vivienda-Usme 3 (PAS 152 - Convenio 720)</t>
  </si>
  <si>
    <t>Gestión Jurídica</t>
  </si>
  <si>
    <t>Defensa Judicial</t>
  </si>
  <si>
    <t>Gestión Contractual</t>
  </si>
  <si>
    <t>Estrategia:</t>
  </si>
  <si>
    <t>Actividades:</t>
  </si>
  <si>
    <t>Meta proyecto de Inversión:</t>
  </si>
  <si>
    <t>Objetivo Estratégico del Plan Estratégico:</t>
  </si>
  <si>
    <t>Proceso:</t>
  </si>
  <si>
    <t>Responsable:</t>
  </si>
  <si>
    <t>Indicador/Producto:</t>
  </si>
  <si>
    <t xml:space="preserve">A continuación se describen cada uno de los campos del formato, para su correcto diligenciamiento: </t>
  </si>
  <si>
    <t>Responsable
(Cargo)</t>
  </si>
  <si>
    <t>PLAN DE ACCIÓN 20XX</t>
  </si>
  <si>
    <t>Indicador / Producto</t>
  </si>
  <si>
    <t>Página:1 de 1</t>
  </si>
  <si>
    <t>CONTROL DE CAMBIOS</t>
  </si>
  <si>
    <t>Versión</t>
  </si>
  <si>
    <t>Fecha</t>
  </si>
  <si>
    <t>Descripción y/o justificación de la modificación</t>
  </si>
  <si>
    <t>Documento Original.</t>
  </si>
  <si>
    <t>ELABORADO POR</t>
  </si>
  <si>
    <t>ESTANDARIZADO PARA EL SIG POR</t>
  </si>
  <si>
    <t>REVISADO Y APROBADO POR</t>
  </si>
  <si>
    <t>Código: FT-02</t>
  </si>
  <si>
    <t>Fecha: 27/03/2019</t>
  </si>
  <si>
    <t>Versión 2</t>
  </si>
  <si>
    <t xml:space="preserve"> 27/03/2019</t>
  </si>
  <si>
    <t>En esta sección se deben describir las acciones que se llevarán a cabo para desarrollar la estrategia propuesta en el campo anterior.</t>
  </si>
  <si>
    <t>En esta sección se debe seleccionar la meta Plan de Desarrollo que se cumplirá con el desarrollo y ejecución de las actividades y estrategias propuestas. En caso de no tener una asociación directa a dichas metas, se debe seleccionar la opción "No aplica."</t>
  </si>
  <si>
    <t>En esta sección se debe seleccionar, cuando corresponda, la meta Proyecto de Inversión que se cumplirá con el desarrollo y ejecución de las actividades y estrategias propuestas. En caso de no tener una asociación directa a dichas metas, se debe seleccionar la opción "No aplica."</t>
  </si>
  <si>
    <t>En esta sección se debe seleccionar el objetivo estratégico del Plan Estratégico vigente que se cumplirá con el desarrollo y ejecución de las actividades y estrategias propuestas.</t>
  </si>
  <si>
    <t>En esta sección se debe seleccionar el proceso del mapa de procesos vigente, al cual se asocia las actividades propuestas.</t>
  </si>
  <si>
    <t>En esta sección se debe relacionar el indicador o producto, con el cual se medirá el avance y finalización de las actividades propuestas.</t>
  </si>
  <si>
    <t>En esta sección se debe relacionar el trimestre (I, II, III o IV) sobre el cual se está reportando el seguimiento.</t>
  </si>
  <si>
    <r>
      <t xml:space="preserve">Esperanza Peña Quintero
</t>
    </r>
    <r>
      <rPr>
        <sz val="10"/>
        <color indexed="8"/>
        <rFont val="Arial"/>
        <family val="2"/>
      </rPr>
      <t>Contratista Subgerencia de Planeación y Administración de Proyectos</t>
    </r>
  </si>
  <si>
    <r>
      <t xml:space="preserve">Diana Gamarly Mosquera Ordoñez 
</t>
    </r>
    <r>
      <rPr>
        <sz val="9"/>
        <color theme="1"/>
        <rFont val="Arial"/>
        <family val="2"/>
      </rPr>
      <t>Contratista Subgerencia de Planeación y Administración de Proyectos</t>
    </r>
  </si>
  <si>
    <r>
      <t xml:space="preserve">Omar David Noguera Hernández
</t>
    </r>
    <r>
      <rPr>
        <sz val="9"/>
        <color theme="1"/>
        <rFont val="Arial"/>
        <family val="2"/>
      </rPr>
      <t>Contratista Subgerencia de Planeación y Administración de Proyectos</t>
    </r>
  </si>
  <si>
    <r>
      <t xml:space="preserve">Edgar René Muñoz Díaz
</t>
    </r>
    <r>
      <rPr>
        <sz val="9"/>
        <color theme="1"/>
        <rFont val="Arial"/>
        <family val="2"/>
      </rPr>
      <t>Subgerente Planeación y Administración de Proyectos</t>
    </r>
  </si>
  <si>
    <r>
      <t xml:space="preserve">Claudia María Corrales Rodríguez
</t>
    </r>
    <r>
      <rPr>
        <sz val="10"/>
        <color indexed="8"/>
        <rFont val="Arial"/>
        <family val="2"/>
      </rPr>
      <t>Gestor Senior Subgerencia de Planeación y Administración de Proyectos</t>
    </r>
  </si>
  <si>
    <t>Ajuste del formato para unificar el seguimiento de la planeación estratégica en un único instrumento, articularlo con el equema por procesos, objetivos estratégicos del Plan estratégico y los proyectos misionales de la Empresa.</t>
  </si>
  <si>
    <r>
      <t xml:space="preserve">En esa sección se deben registrar de manera acumulada, los avances y logros obtenidos durante el periodo a reportar, a manera de informe ejecutivo de gestión. Es importante considerar que la gestión reportada debe dar cuenta del impacto en la sociedad, el medio ambiente y la economía, especialmente las consecuencias negativas significativas y las acciones tomadas para prevenir la repetición de los impactos negativos involuntarios e imprevistos.
</t>
    </r>
    <r>
      <rPr>
        <b/>
        <sz val="12"/>
        <rFont val="Calibri"/>
        <family val="2"/>
        <scheme val="minor"/>
      </rPr>
      <t>NOTA:</t>
    </r>
    <r>
      <rPr>
        <sz val="12"/>
        <rFont val="Calibri"/>
        <family val="2"/>
        <scheme val="minor"/>
      </rPr>
      <t xml:space="preserve"> Para las actividades que aportan a las metas Plan de Desarrollo, en el campo “Descripción del avance” se debe señalar el porcentaje de avance para dicha meta cuando se realice el seguimiento.</t>
    </r>
  </si>
  <si>
    <t xml:space="preserve">En esta sección se debe reportar el avance cuantitativo del campo "Indicador/Producto", en términos de porcentaje, número, otros. En caso de tratarse de un producto que se logra a través de varias actividades, el avance cuantitativo se reportará según la ponderación de las mismas definida por el área responsable. </t>
  </si>
  <si>
    <t>Objetivo Específico del Plan Estratégico</t>
  </si>
  <si>
    <t>Meta PDD</t>
  </si>
  <si>
    <t>Fecha de Cumplimiento</t>
  </si>
  <si>
    <t>Proyecto/Programa/Tema Institucional</t>
  </si>
  <si>
    <t>1. Formular, implementar y consolidar la función de banco inmobiliario, como instrumento para la habilitación jurídica, técnica y económica de suelo para proyectos de desarrollo y renovación urbana, buscando reducir el déficit de vivienda VIS y VIP y de empleos formales y garantizando la ocupación ordenada y sostenible de los territorios.</t>
  </si>
  <si>
    <t xml:space="preserve">2. Gestionar proyectos de desarrollo y renovación urbana aplicando los principios de la revitalización, para contribuir a la reactivación económica, el reverdecimiento de la ciudad, la mezcla de usos y de categorías socioeconómicas en el territorio y la consolidación de las identidades locales, promoviendo la participación de los habitantes y empresarios de la ciudad. </t>
  </si>
  <si>
    <t>3. Gestionar suelo mediante los diferentes instrumentos y mecanismos de planificación urbana para la ejecución de proyectos de desarrollo y renovación urbana, así como mejorar áreas centrales o consolidadas que permitan reducir problemas urbanos.</t>
  </si>
  <si>
    <t xml:space="preserve">4. Promover la sostenibilidad económica de la empresa y su posicionamiento en el mercado, a través de la estructuración y comercialización de proyectos, el desarrollo inmobiliario, la gestión institucional e interinstitucional y la prestación de servicios urbanos, generando alianzas estratégicas con actores públicos y privados. </t>
  </si>
  <si>
    <t>5. Construir una estructura de gobierno corporativo que involucre un modelo integrado de planeación y gestión orientado a procesos de gobierno abierto, generación de valor público, transparencia y bienestar, a través de una gestión pública efectiva.</t>
  </si>
  <si>
    <t xml:space="preserve">6. Promover la participación y el diálogo social en los lugares de intervención de la Empresa de Renovación y Desarrollo Urbano de Bogotá, D.C., garantizando a la población la materialización del derecho a la ciudad en relación con el espacio que usa y ocupa, facilitando la apropiación y construcción social del territorio. </t>
  </si>
  <si>
    <t xml:space="preserve">1. Adelantar la prospectiva territorial de la ciudad y de la región para identificar y priorizar las áreas de intervención, definiendo criterios estratégicos sobre las inversiones en suelo a emprender por la empresa. </t>
  </si>
  <si>
    <t>1. Estructurar negocios y proyectos equilibrados financieramente que generen un beneficio para la región y contribuyan a la sostenibilidad de la empresa.</t>
  </si>
  <si>
    <t>1. Diseñar e implementar un sistema de información para la óptima gestión del inventario de predios de la empresa.</t>
  </si>
  <si>
    <t>2. Identificar y seleccionar las zonas requeridas para formular proyectos de desarrollo y renovación urbana.</t>
  </si>
  <si>
    <t>2. Elaborar el diagnóstico detallado y la estructuración del proceso de formulación y/o gestión de los proyectos de desarrollo y renovación urbana.</t>
  </si>
  <si>
    <t>2. Formular y gestionar proyectos integrales de desarrollo y renovación urbana buscando, a través de la implementación de planes de participación ciudadana, promover la permanencia y la calidad de vida de los pobladores y moradores originales, así como de los nuevos.</t>
  </si>
  <si>
    <t>3. Gestionar los actos administrativos de los anuncios de proyecto, así como la expedición de las declaratorias de motivos de utilidad pública e interés social y condiciones de urgencia de los proyectos de desarrollo y renovación urbana que adelante la empresa.</t>
  </si>
  <si>
    <t>3. Adelantar la elaboración de estudios previos de gestión de suelo que incluye identificación de titulares de bienes inmuebles, censo poblacional, diagnóstico socioeconómico, plan de gestión social, evaluación de impactos, saneamiento técnico y predial y los estudios para vinculación de propietarios.</t>
  </si>
  <si>
    <t>3. Habilitar suelo mediante procesos de adquisición predial por motivos de utilidad pública e interés social y realizar la transferencia de los bienes inmuebles a los patrimonios autónomos, así como llevar a cabo el plan de gestión social y la política de protección a moradores, para la ejecución de proyectos de desarrollo y renovación urbana.</t>
  </si>
  <si>
    <t>4. Diseñar e implementar estrategias para el posicionamiento de la empresa y para la comercialización de activos inmobiliarios, proyectos y el portafolio de servicios.</t>
  </si>
  <si>
    <t>4. Realizar la gestión institucional e interinstitucional para el desarrollo, ejecución y entrega de proyectos inmobiliarios.</t>
  </si>
  <si>
    <t>4. Gestionar la movilización o transferencia de predios en función de la misionalidad y propósitos de la empresa.</t>
  </si>
  <si>
    <t>4. Optimizar la gestión fiduciaria para facilitar la gestión y desarrollo de proyectos.</t>
  </si>
  <si>
    <t xml:space="preserve">4. Promover a través de una unidad gestora la restitución de la institucionalidad necesaria y el modelo de estructura administrativa que deberá aplicarse en el Complejo Hospitalario San Juan de Dios. </t>
  </si>
  <si>
    <t xml:space="preserve">5. Evaluar, diseñar e implementar la estructura de gobernanza de la empresa que fortalezca la gestión pública y el desempeño institucional. </t>
  </si>
  <si>
    <t>5. Desarrollar planes y estrategias de fortalecimiento del talento humano.</t>
  </si>
  <si>
    <t>5. Realizar el diagnóstico, diseño, implementación y puesta en marcha de un sistema de información integral que optimice los diferentes procesos que ejecuta  la empresa.</t>
  </si>
  <si>
    <t>5. Consolidar un recurso humano con capacidad de responder a los retos técnicos, operativos, jurídicos, administrativos y de reorganización, con el fin de fortalecer la gestión de la empresa.</t>
  </si>
  <si>
    <t>5. Desarrollar e implementar la totalidad de las dimensiones operativas del MIPG al interior de la empresa.</t>
  </si>
  <si>
    <t>5. Implementar una estrategia integral de comunicación interna y externa, como un elemento fundamental para garantizar la transparencia y el acceso a la información pública, que impacte positivamente la percepción de la presencia institucional en la ciudad y que aporte en la construcción de la cultura y el clima organizacional de la empresa.</t>
  </si>
  <si>
    <t>6. Promover escenarios para la inclusión de las comunidades y sus organizaciones en las diferentes etapas de estructuración de los proyectos priorizados por la empresa.</t>
  </si>
  <si>
    <t>6. Facilitar la divulgación y apropiación de los proyectos, mediante el diseño e implementación de planes de comunicación en el territorio, que se articulen con el proceso de estructuración de proyectos de la empresa.</t>
  </si>
  <si>
    <t>6. Fomentar la participación social en los procesos de gestión del suelo en cumplimiento de los lineamientos de participación y protección a moradores.</t>
  </si>
  <si>
    <t>En esta sección se debe determinar el proyecto, programa o  tema institucional para el cual se definirán las estrategias y actividades.</t>
  </si>
  <si>
    <t>Objetivo Específico del Plan Estratégico:</t>
  </si>
  <si>
    <t>En esta sección se debe seleccionar el objetivo especifico del Plan Estratégico vigente que se cumplirá con el desarrollo y ejecución de las actividades y estrategias propuestas.</t>
  </si>
  <si>
    <t>Meta PDD:</t>
  </si>
  <si>
    <t>Fecha de cumplimiento:</t>
  </si>
  <si>
    <t>1. Fortalecer la gestión institucional y el modelo de gestión de la ERU</t>
  </si>
  <si>
    <t>1. Ejecutar el 100% del plan de trabajo de gobernanza corporativa, según resultados del documento de evaluación - diagnóstico</t>
  </si>
  <si>
    <t>1.  Ejecutar el 100%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</si>
  <si>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1. Implementar 2 sistemas de información según identificación de requerimientos,para un sistema de información Integral y un Sistema SGDA</t>
  </si>
  <si>
    <t>1. Actualización del 100% de la Infraestructura tecnológica de la empresa</t>
  </si>
  <si>
    <t>1. Fortalecer 100 % la capacidad misional y de apoyo de la empresa a través de un recurso humano apto</t>
  </si>
  <si>
    <t>1. Ejecutar el 100% del Plan de acción anual para la implementación de sistemas de gestión y de desempeño institucional en el marco del Modelo Integrado de Planeación y Gestión - MIPG y otros instrumentos de certificación de calidad.</t>
  </si>
  <si>
    <t>1. Ejecutar el 100% de la estrategia de comunicaciones interna y externa de la empresa</t>
  </si>
  <si>
    <t>2. Realizar la gestión administrativa, las obras y la comercialización de los predios y proyectos de la ERU</t>
  </si>
  <si>
    <t>3. Gestionar  (5) proyectos integrales  de desarrollo, revitalización o renovación buscando promover la permanencia y calidad de vida de los pobladores  y moradores originales así como los nuevos.</t>
  </si>
  <si>
    <t>4. Gestionar suelo de 2,8 Hectáreas  de desarrollo, revitalización o renovación Urbana</t>
  </si>
  <si>
    <t xml:space="preserve">5. Gestionar el modelo jurídico administrativo del Complejo Hospitalario San Juan de Dios y avanzar en la ejecución de las actividades de las  fases 0 y 1, en cumplimiento del Plan Especial de Manejo y Protección y los fallos No. 00319-2007 y 00043-2009 </t>
  </si>
  <si>
    <t>2. Mantener el 100 % de los predios administrados (vigilancia impuestos mantenimiento servicios públicos)</t>
  </si>
  <si>
    <t>2. Comercializar el 100% de predios disponibles para la movilización y proyectos desarrollados</t>
  </si>
  <si>
    <t>2. Ejecutar el 100% del plan de acción para realizar y optimizar la gestión fiduciaria asociada a la gestión y desarrollo de proyectos ERU</t>
  </si>
  <si>
    <t>2.  Desarrollar el 100 % de obras de urbanismo y construcción (diseños, trámites ambientales, licencias de construcción, entregas a las E.S.P. y demás entidades distritales), así como las obras de mantenimiento (cerramiento y conservación) de los predios y proyectos de la ERU.</t>
  </si>
  <si>
    <t>2. Realizar el 100% de las acciones de seguimiento y coordinación institucional e Interinstitucional previstos en los cronogramas de los proyectos en desarrollo y priorizados por la empresa</t>
  </si>
  <si>
    <t>2. Entregar el 100% de las viviendas de interés social y/o prioritario generadas en el marco de los proyectos que ejecuta la empresa</t>
  </si>
  <si>
    <t>3. Identificación y análisis de 23 áreas de oportunidad para la ejecución de proyectos de desarrollo, revitalización y/o renovación urbana</t>
  </si>
  <si>
    <t>3. Elaborar 5 perfiles preliminares para la ejecución de proyectos de desarrollo, revitalización y/o renovación urbana en las áreas identificados con potencial para el desarrollo de proyectos</t>
  </si>
  <si>
    <t>3. Realizar la gestión de 5 instrumentos/proyectos de desarrollo, revitalización y/o renovación urbana, buscando promover la permanencia y calidad de vida de los pobladores y moradores originales, así como los nuevos.</t>
  </si>
  <si>
    <t>4. Gestionar la expedición del 100% de los actos administrativos de anuncio de proyecto, las declaratorias de utilidad pública y condiciones de urgencia de los proyectos a cargo de la Empresa de Renovación y Desarrollo Urbano de Bogotá D.C para adelantar la gestión del suelo en el marco del Decreto Ley 1421 de 1993; la Ley 9a de 1989 y los artículos 58, 64 y 65 de la Ley 388 de 1997 en concordancia con lo dispuesto en el Acuerdo 15 de 1999 del Concejo de Bogotá.</t>
  </si>
  <si>
    <t>4. Realizar el 100% de los estudios previos de gestión de suelo, que incluye identificación de titulares de bienes inmuebles, censo poblacional y diagnóstico socio económico,evaluación y formulación del Plan de Gestión Social, así como el desarrollo de los procesos de saneamiento técnico y predial y los estudios para vinculación de propietarios</t>
  </si>
  <si>
    <t>4. Habilitar 2,8 Hectáreas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</si>
  <si>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5. Formular una (1) modificación del Plan Especial de Manejo y Protección - PEMP del Complejo Hospitalario San Juan de Dios y radicar solicitud ante autoridad competente</t>
  </si>
  <si>
    <t>5. Realizar el 100% de los estudios y diseños que se prioricen para conservar, recuperar, transformar o actualizar las zonas o edificaciones del complejo.</t>
  </si>
  <si>
    <t>5.. Realizar el 100% de las obras que se prioricen para conservar, recuperar, transformar o actualizar las zonas o edificaciones del complejo</t>
  </si>
  <si>
    <t>5.  Estructurar un (1) modelo administrativo del CHSJD según lo establecido en el PEMP.</t>
  </si>
  <si>
    <t>Borde Río</t>
  </si>
  <si>
    <t>Borde sur Polígono II</t>
  </si>
  <si>
    <t>Borde Sur POZ USME</t>
  </si>
  <si>
    <t>Capítulo Centro</t>
  </si>
  <si>
    <t>Corredores Regiotram</t>
  </si>
  <si>
    <t>Reencuentro</t>
  </si>
  <si>
    <t>En esta sección se debe incluir la estrategia orientada a alcanzar un resultado u objetivo concreto y específico.</t>
  </si>
  <si>
    <t>No Aplica</t>
  </si>
  <si>
    <t>Subgerencia de Desarrollo de Proyectos</t>
  </si>
  <si>
    <t>Todos los proyectos</t>
  </si>
  <si>
    <t>Avanzar en las gestiones de liquidación de los contratos que se encuentren pendientes al interior de la dependencia.</t>
  </si>
  <si>
    <t>Gestionar el recibo del producto final de la etapa de estudios y diseños para la posterior contratación de las obras de construcción.</t>
  </si>
  <si>
    <t>Realizar la supervisión de la ejecución del contrato integral de diseño y construcción del proyecto "Centro de talento Creativo", y su interventoría, e iniciar la fase constructiva de acuerdo con los cronogramas previstos</t>
  </si>
  <si>
    <t>Borde Río - Corredores Regiotram</t>
  </si>
  <si>
    <t>Subgerente de Gestión Urbana</t>
  </si>
  <si>
    <t xml:space="preserve">Plan Parcial Centro San Bernardo </t>
  </si>
  <si>
    <t xml:space="preserve">Finalización del estudio de arqueología preventiva y radicación de documentos en el ICAHN para su aprobación. </t>
  </si>
  <si>
    <t>Realizar seguimiento al contrato de estudio de arqueología y radicar documentos en el ICAHN para su aprobación.</t>
  </si>
  <si>
    <t>Borde Río - Aglomeraciones Económicas</t>
  </si>
  <si>
    <t>Plan Parcial Calle 26</t>
  </si>
  <si>
    <t>Plan Parcial Calle 24</t>
  </si>
  <si>
    <t xml:space="preserve">Modificación del Plan Parcial Tres Quebradas </t>
  </si>
  <si>
    <t>Subgerencia de Planeación y Administración de Proyectos</t>
  </si>
  <si>
    <t>Revisar, ajustar y actualizar los elementos del Sistema Integrado de Gestión conforme al plan de trabajo definido a fin de presentarse a la auditoría de certificación con el ente certificador que corresponda.</t>
  </si>
  <si>
    <t>Control Interno</t>
  </si>
  <si>
    <t>Enfoque hacia la prevención.</t>
  </si>
  <si>
    <t>Promover actividades que fomenten la cultura del autocontrol.</t>
  </si>
  <si>
    <t>(Actividades realizadas relacionadas con el fomento de la cultura del Autocontrol / Actividades programadas relacionadas con el fomento de la cultura del Autocontrol en el Plan Anual de Auditoria en el semestre) X 100</t>
  </si>
  <si>
    <t>Liderazgo Estratégico -
Enfoque hacia la prevención.</t>
  </si>
  <si>
    <t>Evaluación y seguimiento.</t>
  </si>
  <si>
    <t>Evaluación y seguimiento.
Evaluación de la gestión del riesgo.</t>
  </si>
  <si>
    <t>Realizar evaluación y seguimiento al Mapa de Riesgos de la Empresa, así como presentar el informe respectivo.</t>
  </si>
  <si>
    <t>Evaluación y seguimiento.
Relación con entes externos de control.</t>
  </si>
  <si>
    <t>Realizar evaluación y seguimiento a los Planes de Mejoramiento de la Empresa, así como presentar el informe respectivo.</t>
  </si>
  <si>
    <t>Solicitar a las entidades competentes las autorizaciones requeridas para intervenir el CHSJD, según la normativa vigente.</t>
  </si>
  <si>
    <t>Avanzar en la actividad interinstitucional que permita contribuir a los proyectos de la Administración Distrital sobre el CHSJD.</t>
  </si>
  <si>
    <t xml:space="preserve">Adelantar las gestiones a cargo de la ERU para la entrega formal del predio. </t>
  </si>
  <si>
    <t xml:space="preserve">Subgerente Jurídica </t>
  </si>
  <si>
    <t xml:space="preserve">Realizar los análisis jurídicos pertinentes en cada uno de los procesos prejudiciales o judiciales, que requieran de conciliación con la finalidad de mitigar el daño antijurídico. </t>
  </si>
  <si>
    <t xml:space="preserve">Pieza Centro </t>
  </si>
  <si>
    <t>PROYECTO SAN BERNARDO</t>
  </si>
  <si>
    <t>LA HOJA </t>
  </si>
  <si>
    <t>Proceso de selección publicado</t>
  </si>
  <si>
    <t>Contrato suscrito</t>
  </si>
  <si>
    <t>Comercialización de Predios</t>
  </si>
  <si>
    <t>Convenios Interadministrativos</t>
  </si>
  <si>
    <t>Gestión Fiduciaria</t>
  </si>
  <si>
    <t xml:space="preserve">Banco Inmobiliario </t>
  </si>
  <si>
    <t>Proyectos de Vivienda</t>
  </si>
  <si>
    <t>Convenios</t>
  </si>
  <si>
    <t xml:space="preserve">Proceso de Cesión de posición contractual aprobado </t>
  </si>
  <si>
    <t>Proyecto Voto Nacional-FPT</t>
  </si>
  <si>
    <t>Gestión de suelo para el desarrollo del proyecto.</t>
  </si>
  <si>
    <t xml:space="preserve">Gestión de suelo para el desarrollo de los proyectos inmobiliarios con terceros concurrentes para los cuales sea contratada la Empresa. </t>
  </si>
  <si>
    <t>Realizar seguimiento a la elaboración de las bases de concurso urbanístico y paisajístico y desarrollo del concurso.</t>
  </si>
  <si>
    <t>Estudios y Diseños recibidos</t>
  </si>
  <si>
    <t>Documentos técnicos estructurados para contratar obra</t>
  </si>
  <si>
    <t>Generar acciones para la implementación de los programas, proyectos y actividades contenidos en el Plan de Gestión Social.</t>
  </si>
  <si>
    <t xml:space="preserve">31/12/2021
</t>
  </si>
  <si>
    <t>Generar espacios de participación y dialogo con la comunidad para la implementación del laboratorio de convivencia.</t>
  </si>
  <si>
    <t>Realizar las acciones para continuar la Implementación del laboratorio de convivencia.</t>
  </si>
  <si>
    <t>TODAS LAS ZONAS DE ACTUACIÓN</t>
  </si>
  <si>
    <t>Generar espacios de participación, información y divulgación con la comunidad.</t>
  </si>
  <si>
    <t>Atender el 100% de las peticiones, quejas, reclamos y solicitudes que reciba la empresa por los distintos canales de atención al ciudadano.</t>
  </si>
  <si>
    <t>Todas las zonas</t>
  </si>
  <si>
    <t>Ejecutar el plan de acción institucional definido para gestionar el desarrollo y/o entrega de viviendas de interés prioritario en los proyectos impulsados por la empresa</t>
  </si>
  <si>
    <t>San Bernardo</t>
  </si>
  <si>
    <t>Tres Quebradas</t>
  </si>
  <si>
    <t>Construir una estructura de gobierno corporativo que involucre un modelo integrado de planeación y gestión orientado a procesos de gobierno abierto, generación de valor público, transparencia y bienestar, a través de una gestión pública efectiva.</t>
  </si>
  <si>
    <t>Atención de requerimientos contractuales.</t>
  </si>
  <si>
    <t>Atender todos los procesos de contratación directa solicitados por las diferentes áreas.</t>
  </si>
  <si>
    <t>Atención de procesos de selección.</t>
  </si>
  <si>
    <t>Atender todos los procesos de selección diferentes a contratación directa solicitados por las diferentes áreas.</t>
  </si>
  <si>
    <t>Consolidar un recurso humano con capacidad de responder a los retos técnicos, operativos, jurídicos, administrativos y de reorganización, con el fin de fortalecer la gestión de la empresa.</t>
  </si>
  <si>
    <t>Atención de requerimientos de Fiducias.</t>
  </si>
  <si>
    <t>Acompañar a la Subgerencia de Gestión Inmobiliaria en los trámite de constitución de fiducias y ejecución jurídica de los contratos de fiducia.</t>
  </si>
  <si>
    <t>Cierre de procesos contractuales y convenios que requieren liquidación.</t>
  </si>
  <si>
    <t>Apoyar a la Gerencia del Proyecto en la estructuración de los procesos necesarios para contratar estudios y diseños, así como obras para el San Juan de Dios, hasta su contratación.</t>
  </si>
  <si>
    <t>Realizar las acciones de acompañamiento social requeridas por la Empresa.</t>
  </si>
  <si>
    <t>1. Participar en las mesas de trabajo que lidere la Subgerencia de Gestión Corporativa, en relación con la implementación del Modelo De Gestión de Datos e Información y la identificación de alternativas para la implementación del Sistema de Información requerido por la Empresa.</t>
  </si>
  <si>
    <t>Realizar acompañamiento y asesoría tanto en los comités 
Institucionales de los que hace parte el Jefe de la Oficina de Control Interno como en los diferentes escenarios y temas en que sea requerida la participación de la Oficina de Control Interno conforme los roles asignados a la misma.</t>
  </si>
  <si>
    <t>Liquidar el 70% de los contratos pendientes por liquidación</t>
  </si>
  <si>
    <t>Avanzar en la formulación del instrumento de planeamiento, asociada a la Operación Estratégica del Aeropuerto en el marco de Borde Rio y con apuesta a la oferta de más y mejor empleo (aglomeraciones económicas).</t>
  </si>
  <si>
    <t>Apoyar la definición de los modelos de gestión e instrumentos de seguimientos e hitos para dar cumplimiento a la meta de gestión de 2,8 Hectáreas de los proyectos priorizados por la empresa.</t>
  </si>
  <si>
    <t>Elaborar los insumos requeridos para la elaboración de los actos administrativos de anuncio de proyecto, las declaratorias de utilidad pública y condiciones de urgencia requeridos de los proyectos priorizados por la empresa.</t>
  </si>
  <si>
    <t xml:space="preserve">Juntos Construimos </t>
  </si>
  <si>
    <t>Elaborar, aprobar, implementar y hacer seguimiento a la gestión del plan de adecuación y sostenibilidad 2021.</t>
  </si>
  <si>
    <t>Módulo parametrizado y en funcionamiento</t>
  </si>
  <si>
    <t>Liquidar contratos y convenios.</t>
  </si>
  <si>
    <t>Atender el 100% de los requerimientos judiciales a efecto de garantizar una óptima defensa de los intereses de la Empresa en sede judicial</t>
  </si>
  <si>
    <t>Subgerente de Gestión Corporativa</t>
  </si>
  <si>
    <t>Estructurar negocios y proyectos equilibrados financieramente que generen un beneficio para la región y contribuyan a la sostenibilidad de la empresa</t>
  </si>
  <si>
    <t>Elaborar el reparto de cargas y beneficios y componentes económicos y financieros de los proyectos priorizados.</t>
  </si>
  <si>
    <t>Adelantar el 100% de la Etapa de Formulación del Plan Parcial Centro San Bernardo.</t>
  </si>
  <si>
    <t>Elaboración bases de concurso urbanístico y paisajístico.
Desarrollo del concurso y proclamación del ganador.</t>
  </si>
  <si>
    <t>Acta de inicio suscrita.
 Informes de supervisión elaborados.</t>
  </si>
  <si>
    <t>Acta de inicio suscrita.
Informes de supervisión elaborados.</t>
  </si>
  <si>
    <t>Terminar el proceso de contratación e iniciar la ejecución de las obras complementarias de señalización en la Ciudadela El Porvenir necesarias para gestionar las entregas de este proyecto.</t>
  </si>
  <si>
    <t>Realizar las gestiones de entrega de proyectos y/o zonas de cesión a las entidades competentes.</t>
  </si>
  <si>
    <t>Completar la fase de cierre de las labores de supervisión para los proyectos a cargo de la Dependencia.</t>
  </si>
  <si>
    <t>Ejecución de Proyectos.</t>
  </si>
  <si>
    <t xml:space="preserve">Evaluación Financiera de Proyectos. </t>
  </si>
  <si>
    <t>Realizar análisis de reparto de cargas y beneficios de los proyectos solicitados.</t>
  </si>
  <si>
    <t>Documento radicado.</t>
  </si>
  <si>
    <t>Gerente de Proyecto.</t>
  </si>
  <si>
    <t>Promover a través de una unidad gestora la restitución de la institucionalidad necesaria y el modelo de estructura administrativa que deberá aplicarse en el Complejo Hospitalario San Juan de Dios.</t>
  </si>
  <si>
    <t>Estudio de vulnerabilidad y reforzamiento estructural recibido y aprobado por la respectiva interventoría.</t>
  </si>
  <si>
    <t>Realizar los estudios y diseños requeridos para avanzar en la ejecución del PEMP del CHSJD.</t>
  </si>
  <si>
    <t>Acta de entrega o documento equivalente formalizado.</t>
  </si>
  <si>
    <t>Acta de inicio suscrita.
Informes de supervisión elaborados.</t>
  </si>
  <si>
    <t>Comercialización.</t>
  </si>
  <si>
    <t>Dirección, Gestión y Seguimiento de Proyectos.</t>
  </si>
  <si>
    <t>Direccionamiento Estratégico.</t>
  </si>
  <si>
    <t>Formulación de Instrumentos.</t>
  </si>
  <si>
    <t>Gestión de Grupos de Interés.</t>
  </si>
  <si>
    <t>Gestión de Talento Humano.</t>
  </si>
  <si>
    <t>Gestión de TIC.</t>
  </si>
  <si>
    <t>Gestión Documental.</t>
  </si>
  <si>
    <t>Gestión Financiera.</t>
  </si>
  <si>
    <t>Gestión Jurídica y Contractual.</t>
  </si>
  <si>
    <t>Gestión Predial y Social.</t>
  </si>
  <si>
    <t>Director (a) Gestión Contractual.</t>
  </si>
  <si>
    <t>Director (a) de Predios.</t>
  </si>
  <si>
    <t xml:space="preserve"> Gerencia de Estructuración.</t>
  </si>
  <si>
    <t>Gerente de proyecto.</t>
  </si>
  <si>
    <t>Jefe Oficina Asesora de Comunicaciones.</t>
  </si>
  <si>
    <t>Subgerente de Gestión Inmobiliaria.</t>
  </si>
  <si>
    <t xml:space="preserve">Subgerente Gestión Inmobiliaria. / Director Comercial. </t>
  </si>
  <si>
    <t xml:space="preserve">Subgerencia de Gestión Inmobiliaria. / Director (a) Comercial. / Gerencia de Estructuración. </t>
  </si>
  <si>
    <t>Subgerente de Desarrollo de Proyectos.
Director(a) de Predios.
Jefe Oficina de Gestión Social.</t>
  </si>
  <si>
    <t>Jefe Oficina de Gestión Social.</t>
  </si>
  <si>
    <t>Jefe Oficina de Control Interno.</t>
  </si>
  <si>
    <t>Subgerente de Gestión Inmobiliaria / Fiducias.</t>
  </si>
  <si>
    <t>Subgerencia de Gestión Inmobiliaria / Gerencia de Estructuración</t>
  </si>
  <si>
    <t>Estudios y Diseños finalizados y aprobados por la Interventoría para inicio Fase constructiva</t>
  </si>
  <si>
    <t>Subgerencia de Gestión Inmobiliaria / Director (a) Comercial Vivienda.</t>
  </si>
  <si>
    <t>Realizar las modelaciones financieras y económicas para evaluar la viabilidad de los predios del inventario valorados territorialmente por el banco inmobiliario para definir la estructura de negocio para su desarrollo o comercialización.</t>
  </si>
  <si>
    <t>Realizar las modelaciones financieras y económicas para evaluar la viabilidad de las oportunidades identificadas por el banco inmobiliario para determinar estructura de negocio para su desarrollo.</t>
  </si>
  <si>
    <t>Análisis preliminar o documento equivalente elaborado.</t>
  </si>
  <si>
    <t>Terminar el desarrollo del micro sitio web de Juntos Construimos con información actualizada de todos los proyectos y aplicaciones de interacción con la ciudadanía.</t>
  </si>
  <si>
    <t>Documento radicado ante SDP.</t>
  </si>
  <si>
    <t>Documento de bases definitivas del concurso aprobado. (Corresponde al 50%)
Concurso finalizado. (Corresponde al 50%)</t>
  </si>
  <si>
    <t xml:space="preserve"> Documento (Estudio de arqueología Preventiva del proyecto Polígono II.) radicados ante el ICAHN para su aprobación.</t>
  </si>
  <si>
    <t xml:space="preserve"> Documento radicado ante SDP.</t>
  </si>
  <si>
    <t>Etapa de Formulación del Plan Parcial Calle 24, adelantada en un 30 %.</t>
  </si>
  <si>
    <t>(Procesos para estructurar realizados / Procesos a estructurar solicitados)x 100</t>
  </si>
  <si>
    <t>Informe trimestral de seguimiento Convenio Marco 2929</t>
  </si>
  <si>
    <t>(Acciones Ejecutadas / Acciones programadas ) x100</t>
  </si>
  <si>
    <t>(Predios comercializados /
Predios por comercializar) x100</t>
  </si>
  <si>
    <t>(Predios registrados a favor de 3ros / 
Predios adquiridos en el marco de los convenios interadministrativos) x 100</t>
  </si>
  <si>
    <t>(Valor restituido / Valor disponible a restituir) x 100</t>
  </si>
  <si>
    <t>(Documentos de viabilidad de negocios inmobiliarios
/
Ficha de análisis territorial integral de las oportunidades inmobiliarias recibidas) x 100</t>
  </si>
  <si>
    <t>(Nº de comités técnicos realizados / Nº de comités técnicos programados) x 100</t>
  </si>
  <si>
    <t>(Nº de informes con seguimiento / Nº de informes presentados por Fideicomitente Constructor) x 100</t>
  </si>
  <si>
    <t>(Actividades del plan de acción ejecutadas / 
Actividades Programadas ) x 100</t>
  </si>
  <si>
    <t>(Predios adquiridos / Total de predios) x 100</t>
  </si>
  <si>
    <t>(Actividades ejecutadas / Actividades programadas) x100</t>
  </si>
  <si>
    <t>(Estudios previos elaborados / Estudios previos requeridos)x 100</t>
  </si>
  <si>
    <t>Micro sitio desarrollado. 
 Cantidad de elementos multimedia publicados.</t>
  </si>
  <si>
    <t>Nº. de Ideas ciudadanas incorporadas a los proyectos de la ERU.</t>
  </si>
  <si>
    <t>(Actividades ejecutadas / Actividades programadas)x 100</t>
  </si>
  <si>
    <t>(Nº de seguimientos y evaluaciones realizadas / Nº. seguimientos programados el Plan Anual de Auditoria (planes de mejoramiento por procesos e institucional)) X 100</t>
  </si>
  <si>
    <t>(No. de solicitudes atendidas oportunamente / No. de Requerimientos y/o Derechos de Petición de Entes de Control enrutadas a la Oficina de Control Interno) X 100</t>
  </si>
  <si>
    <t>(No. de procesos atendidos. /
No. de solicitudes de procesos radicados.)x100</t>
  </si>
  <si>
    <t>(Nº de procesos atendidos. /Nº de solicitudes de procesos radicados) *100</t>
  </si>
  <si>
    <t>(Nº. de informes presentados de acuerdo con lo programado en el Plan Anual de Auditorias en el trimestre / Nº de informes a presentar de acuerdo con lo programado en el Plan Anual de Auditorias en el trimestre) X 100</t>
  </si>
  <si>
    <t>Elaboración de perfiles preliminares.</t>
  </si>
  <si>
    <t>Formulación del instrumento de planeamiento.</t>
  </si>
  <si>
    <t>Gestión para la construcción del Proyecto Bronx Distrito Creativo.</t>
  </si>
  <si>
    <t>Gestión para la construcción del Proyecto Alcaldía de los Mártires.</t>
  </si>
  <si>
    <t>Gestión para la construcción del Proyecto "Centro de talento Creativo".</t>
  </si>
  <si>
    <t>Acompañamiento al cumplimiento de las metas establecidas para el Complejo Hospitalario San Juan de Dios.</t>
  </si>
  <si>
    <t>Desarrollo de Proyectos.</t>
  </si>
  <si>
    <t>Mesas de trabajo con actores involucrados para la definición de estrategias a aplicar en el proyecto.
Contar con los conceptos jurídicos y contractuales requeridos para viabilizar la gestión del proceso de selección.</t>
  </si>
  <si>
    <t>Realizar el seguimiento a las acciones para el perfeccionamiento del contrato , inicio de la ejecución y seguimiento.</t>
  </si>
  <si>
    <t>Contar con el aval jurídico que habilite el proceso de comercialización de los locales.
Solicitar la actualización de los avalúos comerciales.
Actualizar el plan de comercialización diseñado para el proyecto</t>
  </si>
  <si>
    <t>Realizar un diagnostico que permita definir el estado actual de cada uno de los predios.
Contar con los conceptos jurídicos, técnicos y financieros que den línea o viabilidad a las alternativas propuestas.
Realizar las modificaciones a los contratos fiduciarios cuando haya lugar.</t>
  </si>
  <si>
    <t>Optimizar los proceso y procedimientos relacionados con la gestión fiduciaria realizada por la Subgerencia.</t>
  </si>
  <si>
    <t>Diseñar y ejecutar el plan de acción para realizar y optimizar la gestión fiduciaria.</t>
  </si>
  <si>
    <t>Realizar modelaciones financieras y económicas de los proyectos solicitados.</t>
  </si>
  <si>
    <t>Realizar las valoraciones territoriales integrales requeridas para los predios del inventario de la empresa a los que no se les ha definido esquema de negocio.</t>
  </si>
  <si>
    <t>Realizar las valoraciones territoriales integrales requeridas para identificar oportunidades de negocios inmobiliarios.</t>
  </si>
  <si>
    <t>Realizar seguimiento continuo al proceso constructivo del proyecto.</t>
  </si>
  <si>
    <t xml:space="preserve">
Realizar seguimiento continuo al proceso comercial y de trámites de los proyectos de vivienda.</t>
  </si>
  <si>
    <t>Continuar con la gestión para la obtención de la información correspondiente a los hogares inscritos ante la Secretaría Distrital del Hábitat, para su envío al Fideicomitente Constructor encargado de la comercialización, escrituración, entrega y registro de las unidades habitacionales de los proyecto La Colmena, Bosa 601, Victoria y Usme 1 Etapa 1.</t>
  </si>
  <si>
    <t>Continuar con el seguimiento al cumplimiento de las actividades incluidas dentro de la ruta crítica diseñada por la Gerencia del Proyecto.</t>
  </si>
  <si>
    <t>Coordinación interinstitucional para la comercialización de los locales.</t>
  </si>
  <si>
    <t>Acciones y gestiones necesarias para la cesión de posición fiduciaria.</t>
  </si>
  <si>
    <t>Contar con los documentos contractuales y precontractuales para la contratación de una estructuración bajo la modalidad de APP para el Proyecto Bronx Distrito Creativo.</t>
  </si>
  <si>
    <t>Radicar solicitud de autorización para intervención de obras de primeros auxilios y mejoras locativas ante Ministerio de Cultura.</t>
  </si>
  <si>
    <t>Radicar ante Ministerio de Cultura la solicitud de autorización para intervención a cubiertas de los edificios priorizados.</t>
  </si>
  <si>
    <t>Radicar solicitud de autorización para la intervención integral de los pabellones ante Ministerio de Cultura.</t>
  </si>
  <si>
    <t>Elaborar documentos técnicos requeridos para la contratación de Proyecto patrimonial integral para los edificios priorizados.</t>
  </si>
  <si>
    <t>Gestionar la adquisición predial de la fase 1 en un 100%. San Bernardo.</t>
  </si>
  <si>
    <t>Gestionar la adquisición predial de la fase 2 en un 100%. San Bernardo.</t>
  </si>
  <si>
    <t>Realizar los estudios previos requeridos en el marco de la gestión del suelo de los proyectos priorizados por la empresa.</t>
  </si>
  <si>
    <t>Generar espacios de participación, información y divulgación con la comunidad de borde para la apropiación del territorio.</t>
  </si>
  <si>
    <t>Realizar actividades de acompañamiento y seguimiento a la formulación e implementación del plan de manejo social en obra en los proyectos priorizados por la Empresa.</t>
  </si>
  <si>
    <t>Generar espacios de participación, información y divulgación con la comunidad en los proyectos que la empresa priorice.</t>
  </si>
  <si>
    <t>Fortalecer los lineamientos y políticas de atención al ciudadano.</t>
  </si>
  <si>
    <t>Atender y administrar los canales de atención a la ciudadanía, a los beneficiarios de los proyectos y a la comunidad en general.</t>
  </si>
  <si>
    <t>Diseño e implementación de una (1) estrategia integral de comunicación.</t>
  </si>
  <si>
    <t>Implementar una estrategia integral de comunicación externa.</t>
  </si>
  <si>
    <t>Diseño e implementación de una (1) estrategia integral de comunicación,</t>
  </si>
  <si>
    <t>Implementar una estrategia integral de comunicación interna.</t>
  </si>
  <si>
    <t>Estructuración del Gobierno Corporativo.</t>
  </si>
  <si>
    <t>Fortalecimiento de la gestión financiera de la Empresa.</t>
  </si>
  <si>
    <t>Estrategia de modernización de los sistemas de información tecnológicos de la Empresa.</t>
  </si>
  <si>
    <t>Ejecutar Fase II de la Implementación del Sistema de Información SGDA para la Empresa.</t>
  </si>
  <si>
    <t>Iniciar Fase I ejecución del Plan de Trabajo definido para el proceso del Sistema de Información que incluye planeación y levantamiento de información en el marco del Contrato 354-2020.</t>
  </si>
  <si>
    <t>Desarrollar planes y estrategias de fortalecimiento del talento humano.</t>
  </si>
  <si>
    <t>Ejecutar el Plan Estratégico del Talento Humano.</t>
  </si>
  <si>
    <t>Definir e implementar una herramienta de seguimiento al estado, avance y ejecución de los proyectos misionales de la Empresa, generando alertas para la toma de decisiones y que sirva como base para la herramienta tecnológica definitiva.</t>
  </si>
  <si>
    <t>Obtener la certificación bajo la norma de calidad ISO 9001:2015.</t>
  </si>
  <si>
    <t>Seguimiento a los instrumentos de gestión.</t>
  </si>
  <si>
    <t>Implementar el módulo de planeación JSP7.</t>
  </si>
  <si>
    <t>Mitigación del daño antijurídico.</t>
  </si>
  <si>
    <t>ejecución de Proyectos.</t>
  </si>
  <si>
    <t>Subgerencia de Gestión Inmobiliaria / Director (a) Comercial / Gerencia de Vivienda.</t>
  </si>
  <si>
    <t>Subgerencia de Gestión Inmobiliaria. / Gerencia Estructuración</t>
  </si>
  <si>
    <t>Documento de conveniencia o documentos precontractuales presentados</t>
  </si>
  <si>
    <t>(Nº Ficha de análisis territorial integral / 
Nº Predios sujetos de valoración del inventario)x 100</t>
  </si>
  <si>
    <t>Ficha de análisis territorial integral de las oportunidades inmobiliarias identificadas elaboradas</t>
  </si>
  <si>
    <t>(Nº. Repartos para DTS realizados
/
Nº. Proyectos priorizados ) X 100%</t>
  </si>
  <si>
    <t>Continuar con la gestiones de seguimiento a los informes de interventoría que dan cuenta del avance en el proceso constructivo y de trámites de la Etapa 2 del proyecto Usme 1. en los comités.</t>
  </si>
  <si>
    <t>Definir estrategia de comercialización de locales de Plaza de La Hoja.</t>
  </si>
  <si>
    <t>Documento de estratégico elaborado.</t>
  </si>
  <si>
    <t>Nº. de Implementaciones y análisis de impacto desarrollados.</t>
  </si>
  <si>
    <t>Seguimiento a Instrumentos de planeación consolidados (P. Acción y P. Contratación)</t>
  </si>
  <si>
    <t>Finalizar gestión predial. Voto Nacional - Centro para el talento creativo.</t>
  </si>
  <si>
    <t>Elaborar perfiles preliminares de los proyectos de desarrollo y renovación urbana.</t>
  </si>
  <si>
    <t>Subgerente de Gestión Inmobiliaria / Coordinador (a) Banco Inmobiliario</t>
  </si>
  <si>
    <t>Coordinador Juntos Construimos.</t>
  </si>
  <si>
    <t>Terminar el proceso de contratación e iniciar la ejecución de las obras complementarias del Parque 5 en la Ciudadela El Porvenir necesarias para gestionar las entregas de este proyecto.</t>
  </si>
  <si>
    <t>Adelantar las acciones de coordinación interinstitucional necesarias para la ejecución del proyecto Centro Recreo Deportivo y Cultural - San Bernardo de acuerdo con los convenios interadministrativo suscritos.</t>
  </si>
  <si>
    <t>Definir la conveniencia y generar los documentos precontractuales para un proceso de selección para contratar un estructurador externo para la definición del proyecto a desarrollarse en la manzana 10 y 22.</t>
  </si>
  <si>
    <t>Suscribir y ejecutar un contrato de explotación temporal de las manzanas 10 y 22.</t>
  </si>
  <si>
    <t>Comercializar : Villa Javier, Cruces y Locales Victoria Parque residencial.</t>
  </si>
  <si>
    <t>Culminar el proceso de escrituración a favor de terceros en el marco de la ejecución de los convenios interadministrativos suscritos. (Voto Nacional, San Bernardo, Hacienda El Carmen.)</t>
  </si>
  <si>
    <t>Realizar la restitución de los valores disponibles a ser legalizados en el marco del desarrollo de los convenios.</t>
  </si>
  <si>
    <t xml:space="preserve"> Formulación del instrumento de planeamiento con un avance del 30 %.</t>
  </si>
  <si>
    <t>(Nº de Liquidaciones gestionadas./ Nº. de solicitudes de liquidaciones radicadas)x 100</t>
  </si>
  <si>
    <t>(Nº de acompañamientos efectivos /
No. de solicitudes de acompañamiento recibidas)x 100</t>
  </si>
  <si>
    <t>Ejecución del cronograma definido.</t>
  </si>
  <si>
    <t>(Actividades del plan de acción ejecutadas / Actividades Programadas)x 100</t>
  </si>
  <si>
    <t>Subgerente Jurídica</t>
  </si>
  <si>
    <t>Subgerencia de Gestión Inmobiliaria / Gerencia de Vivienda.</t>
  </si>
  <si>
    <t xml:space="preserve">Gestionar proyectos de desarrollo y renovación urbana aplicando los principios de la revitalización, para contribuir a la reactivación económica, el reverdecimiento de la ciudad, la mezcla de usos y de categorías socioeconómicas en el territorio y la consolidación de las identidades locales, promoviendo la participación de los habitantes y empresarios de la ciudad. </t>
  </si>
  <si>
    <t>Elaborar el diagnóstico detallado y la estructuración del proceso de formulación y/o gestión de los proyectos de desarrollo y renovación urbana.</t>
  </si>
  <si>
    <t xml:space="preserve">Gestionar (5) proyectos integrales de desarrollo, revitalización o renovación buscando promover la permanencia y calidad de vida de los pobladores y moradores originales así como los nuevos
</t>
  </si>
  <si>
    <t>Formular y gestionar proyectos integrales de desarrollo y renovación urbana buscando, a través de la implementación de planes de participación ciudadana, promover la permanencia y la calidad de vida de los pobladores y moradores originales, así como de los nuevos.</t>
  </si>
  <si>
    <t xml:space="preserve">Promover la sostenibilidad económica de la empresa y su posicionamiento en el mercado, a través de la estructuración y comercialización de proyectos, el desarrollo inmobiliario, la gestión institucional e interinstitucional y la prestación de servicios urbanos, generando alianzas estratégicas con actores públicos y privados. </t>
  </si>
  <si>
    <t>Realizar la gestión institucional e interinstitucional para el desarrollo, ejecución y entrega de proyectos inmobiliarios.</t>
  </si>
  <si>
    <t>Desarrollar el 100 % de obras de urbanismo y construcción, así como las obras de mantenimiento de los predios y proyectos de la ERU.</t>
  </si>
  <si>
    <t>El Porvenir</t>
  </si>
  <si>
    <t xml:space="preserve">Gestionar el modelo jurídico administrativo del Complejo Hospitalario San Juan de Dios y avanzar en la ejecución de las actividades de las fases 0 y 1, en cumplimiento del Plan Especial de Manejo y Protección y los fallos No. 00319-2007 y 00043-2009
</t>
  </si>
  <si>
    <t>Realizar el 100% de los estudios y diseños que se prioricen para conservar, recuperar, transformar o actualizar las zonas o edificaciones del complejo.</t>
  </si>
  <si>
    <t>Realizar 100 % de las acciones de seguimiento y coordinación institucional e Interinstitucional previstos en los cronogramas de los proyectos en desarrollo y priorizados por la empresa</t>
  </si>
  <si>
    <t>Diseñar e implementar estrategias para el posicionamiento de la empresa y para la comercialización de activos inmobiliarios, proyectos y el portafolio de servicios.</t>
  </si>
  <si>
    <t>Gestionar la movilización o transferencia de predios en función de la misionalidad y propósitos de la empresa.</t>
  </si>
  <si>
    <t>Optimizar la gestión fiduciaria para facilitar la gestión y desarrollo de proyectos.</t>
  </si>
  <si>
    <t>Ejecutar el 100% del plan de acción para realizar y optimizar la gestión fiduciaria asociada a la gestión y desarrollo de proyectos ERU</t>
  </si>
  <si>
    <t>Formular, implementar y consolidar la función de banco inmobiliario, como instrumento para la habilitación jurídica, técnica y económica de suelo para proyectos de desarrollo y renovación urbana, buscando reducir el déficit de vivienda VIS y VIP y de empleos formales y garantizando la ocupación ordenada y sostenible de los territorios.</t>
  </si>
  <si>
    <t xml:space="preserve">Adelantar la prospectiva territorial de la ciudad y de la región para identificar y priorizar las áreas de intervención, definiendo criterios estratégicos sobre las inversiones en suelo a emprender por la empresa. </t>
  </si>
  <si>
    <t>Realizar el 100% de las obras que se prioricen para conservar, recuperar, transformar o actualizar las zonas o edificaciones del complejo</t>
  </si>
  <si>
    <t>Promover la sostenibilidad económica de la empresa y su posicionamiento en el mercado, a través de la estructuración y comercialización de proyectos, el desarrollo inmobiliario, la gestión institucional e interinstitucional y la prestación de servicios urbanos, generando alianzas estratégicas con actores públicos y privados.</t>
  </si>
  <si>
    <t>Gestionar suelo mediante los diferentes instrumentos y mecanismos de planificación urbana para la ejecución de proyectos de desarrollo y renovación urbana, así como mejorar áreas centrales o consolidadas que permitan reducir problemas urbanos.</t>
  </si>
  <si>
    <t>Habilitar suelo mediante procesos de adquisición predial por motivos de utilidad pública e interés social y realizar la transferencia de los bienes inmuebles a los patrimonios autónomos, así como llevar a cabo el plan de gestión social y la política de protección a moradores, para la ejecución de proyectos de desarrollo y renovación urbana.</t>
  </si>
  <si>
    <t>Habilitar 2.80 Hectáreas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</si>
  <si>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Todas las zonas priorizadas</t>
  </si>
  <si>
    <t>Gestionar los actos administrativos de los anuncios de proyecto, así como la expedición de las declaratorias de motivos de utilidad pública e interés social y condiciones de urgencia de los proyectos de desarrollo y renovación urbana que adelante la empresa.</t>
  </si>
  <si>
    <t>Gestionar 100 % de la expedición de los actos administrativos de anuncio de proyecto, las declaratorias de utilidad pública y condiciones de urgencia de los proyectos a cargo de la Empresa de Renovación y Desarrollo Urbano de Bogotá D.C para adelantar la gestión del suelo en el marco del Decreto Ley 1421 de 1993; la Ley 9a de 1989 y los artículos 58, 64 y 65 de la Ley 388 de 1997 en concordancia con lo dispuesto en el Acuerdo 15 de 1999 del Concejo de Bogotá</t>
  </si>
  <si>
    <t>Adelantar la elaboración de estudios previos de gestión de suelo que incluye identificación de titulares de bienes inmuebles, censo poblacional, diagnóstico socioeconómico, plan de gestión social, evaluación de impactos, saneamiento técnico y predial y los estudios para vinculación de propietarios.</t>
  </si>
  <si>
    <t>Realizar 100 % de los estudios previos de gestión de suelo, que incluye identificación de titulares de bienes inmuebles, censo poblacional y diagnóstico socio económico, evaluación y formulación del Plan de Gestión Social, así como el desarrollo de los procesos de saneamiento técnico y predial y los estudios para vinculación de propietarios</t>
  </si>
  <si>
    <t xml:space="preserve">Promover la participación y el diálogo social en los lugares de intervención de la Empresa de Renovación y Desarrollo Urbano de Bogotá, D.C., garantizando a la población la materialización del derecho a la ciudad en relación con el espacio que usa y ocupa, facilitando la apropiación y construcción social del territorio. </t>
  </si>
  <si>
    <t>Fomentar la participación social en los procesos de gestión del suelo en cumplimiento de los lineamientos de participación y protección a moradores.</t>
  </si>
  <si>
    <t>Promover escenarios para la inclusión de las comunidades y sus organizaciones en las diferentes etapas de estructuración de los proyectos priorizados por la empresa.</t>
  </si>
  <si>
    <t>Fortalecer la gestión institucional y el modelo de gestión de la ERU</t>
  </si>
  <si>
    <t>Implementar una estrategia integral de comunicación interna y externa, como un elemento fundamental para garantizar la transparencia y el acceso a la información pública, que impacte positivamente la percepción de la presencia institucional en la ciudad y que aporte en la construcción de la cultura y el clima organizacional de la empresa.</t>
  </si>
  <si>
    <t xml:space="preserve">Diseñar e implementar 1 Estrategia de comunicaciones interna y externa de la Empresa
</t>
  </si>
  <si>
    <t>Facilitar la divulgación y apropiación de los proyectos, mediante el diseño e implementación de planes de comunicación en el territorio, que se articulen con el proceso de estructuración de proyectos de la empresa.</t>
  </si>
  <si>
    <t>Evaluar, diseñar e implementar la estructura de gobernanza de la empresa que fortalezca la gestión pública y el desempeño institucional.</t>
  </si>
  <si>
    <t>Ejecutar 100 % del plan de trabajo de gobernanza corporativa, según resultados
del documento de evaluación - diagnóstico</t>
  </si>
  <si>
    <t>Fortalecer 100 % la capacidad misional y de apoyo de la empresa a través de un recurso humano apto</t>
  </si>
  <si>
    <t>Realizar el diagnóstico, diseño, implementación y puesta en marcha de un sistema de información integral que optimice los diferentes procesos que ejecuta la empresa.</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</si>
  <si>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</si>
  <si>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Desarrollar e implementar la totalidad de las dimensiones operativas del MIPG al interior de la empresa.</t>
  </si>
  <si>
    <t>Ejecutar 100 % del Plan de acción anual para la implementación de sistemas de gestión y de desempeño institucional en el marco del Modelo Integrado de Planeación y Gestión - MIPG y otros instrumentos de certificación de calidad</t>
  </si>
  <si>
    <t>Efectuar el seguimiento a las políticas de prevención de daño antijurídico aprobadas por el comité de defensa judicial, conciliación y repetición.</t>
  </si>
  <si>
    <t>Venta de servicios de gestión de suelo</t>
  </si>
  <si>
    <t>Realizar una convocatoria en el marco de la política pública de servicio al ciudadano atendidas para cualificar equipos de trabajo.</t>
  </si>
  <si>
    <t>Fortalecimiento Institucional</t>
  </si>
  <si>
    <t>Implementar 2 sistemas de información según identificación de requerimientos, para un sistema de información Integral y un Sistema SGDA</t>
  </si>
  <si>
    <t>Adopción de políticas de prevención el daño antijurídico.</t>
  </si>
  <si>
    <t>Nº de comités de conciliación realizados / Nº de comités de conciliación solicitados )x 100</t>
  </si>
  <si>
    <r>
      <t>Comercializar los locales del Proyecto</t>
    </r>
    <r>
      <rPr>
        <b/>
        <sz val="12"/>
        <rFont val="Arial"/>
        <family val="2"/>
      </rPr>
      <t xml:space="preserve"> La Colmena</t>
    </r>
    <r>
      <rPr>
        <sz val="12"/>
        <rFont val="Arial"/>
        <family val="2"/>
      </rPr>
      <t>.</t>
    </r>
  </si>
  <si>
    <r>
      <rPr>
        <sz val="12"/>
        <color theme="1"/>
        <rFont val="Arial"/>
        <family val="2"/>
      </rPr>
      <t>Fomentar la participación incidente de la ciudadanía en los proyectos de la Empresa.</t>
    </r>
    <r>
      <rPr>
        <sz val="12"/>
        <rFont val="Arial"/>
        <family val="2"/>
      </rPr>
      <t xml:space="preserve">
</t>
    </r>
  </si>
  <si>
    <t>Seguimiento a las políticas de prevención de daño antijurídico aprobadas.</t>
  </si>
  <si>
    <t>Todas las Zonas</t>
  </si>
  <si>
    <t>Mantener 100 % de los predios administrados (vigilancia impuestos, el mantenimiento y los servicios públicos)</t>
  </si>
  <si>
    <t>Determinar las actividades relacionadas con la administración, a ser incluidas en el plan
Coordinar con la Dirección de Predios y las Fiduciarias, el flujo de información que garantice la actualización del inventario de predios</t>
  </si>
  <si>
    <t>Diseñar y ejecutar el plan de acción para mantener el 100% de los predios administrados y a paz y salvo por todo concepto</t>
  </si>
  <si>
    <t>Actividades ejecutadas / Actividades programadas en el plan de acción</t>
  </si>
  <si>
    <t>Adelantar las gestiones para la contratación del equipo que realizará la supervisión a la implementación del PEMP</t>
  </si>
  <si>
    <t>Contratos firmados (asesor jurídico, asesor patrimonial y asesor técnico.)</t>
  </si>
  <si>
    <t>Estrategia definida e implementada.</t>
  </si>
  <si>
    <t>PLAN DE ACCIÓN INSTITUCIONAL 2021</t>
  </si>
  <si>
    <t xml:space="preserve"># de diagnósticos realizados / # solicitudes </t>
  </si>
  <si>
    <t>Atención al Ciudadano.</t>
  </si>
  <si>
    <t>Realizar avances en la modificación del Plan Parcial Estación Metro 26. (Radicación ante SDP)</t>
  </si>
  <si>
    <t>Avanzar en la formulación del instrumento de planeamiento.</t>
  </si>
  <si>
    <t>Realizar las gestiones para la contratación de los estudios y diseños y la interventoría para el Módulo Creativo 1, y realizar la supervisión de su ejecución de acuerdo con los cronogramas previstos.</t>
  </si>
  <si>
    <t>Contar con los documentos precontractuales y contractuales para la selección del ejecutor del proyecto a desarrollarse en las manzanas 10 y 22.</t>
  </si>
  <si>
    <t>(Acciones realizadas /
Acciones programadas en el plan de comercialización para La Colmena) x 100</t>
  </si>
  <si>
    <t>Elaborar las minutas para la escrituración de los predios pendientes que se encuentran asociados a los convenios.
Hacer seguimiento a la reglamentación del artículo 79 del Acuerdo 761 de 2020 Transferencia de dominio de bienes inmuebles fiscales entre entidades del orden distrital.</t>
  </si>
  <si>
    <t>(Actividades del plan de acción ejecutadas / Actividades Programadas )x 100</t>
  </si>
  <si>
    <t>(Nº. Documentos de viabilidad de negocios inmobiliarios y o esquemas de comercialización.
/
Nº. Predios del inventario valorados territorialmente.) X 100%</t>
  </si>
  <si>
    <t xml:space="preserve">Desarrollar las actividades de gestión necesarias para la modificación, ajuste y aprobación de estudios, diseños, autorizaciones o licencias para el desarrollo de obras de urbanismo en el marco de las obligaciones de la Empresa en los contratos fiduciarios suscritos.
Desarrollar las actividades de gestión necesarias para la construcción o entrega de obras de infraestructura pública y zonas de cesión en el marco de las obligaciones de la Empresa en los contratos fiduciarios suscritos.
Participar en los comités fiduciarios en el marco de las obligaciones de la Empresa. </t>
  </si>
  <si>
    <t>Desarrollar las actividades de gestión necesarias para la modificación, ajuste y aprobación de estudios, diseños, autorizaciones o licencias para el desarrollo de obras de urbanismo en el marco de las obligaciones de la Empresa en los contratos fiduciarios suscritos.
Desarrollar las actividades de gestión necesarias para la construcción o entrega de obras de infraestructura pública y zonas de cesión en el marco de las obligaciones de la Empresa en los contratos fiduciarios suscritos.
Participar en los comités fiduciarios en el marco de las obligaciones de la Empresa.</t>
  </si>
  <si>
    <t>Subgerencia de Gestión Inmobiliaria. / Director (a) Comercial.</t>
  </si>
  <si>
    <t>Contar con los documentos precontractuales y contractuales para la cesión de la posición contractual de los contratos fiduciarios vigentes.</t>
  </si>
  <si>
    <t>Subgerente de Gestión Inmobiliaria / Coordinador Fiducias.</t>
  </si>
  <si>
    <t>Documentos precontractuales y contractuales publicados</t>
  </si>
  <si>
    <t>Ejecutar el estudio de vulnerabilidad y reforzamiento estructural de los edificios San Lucas, San Roque, Paulina Ponce.</t>
  </si>
  <si>
    <t>Gestionar suelo de 2,8 Hectáreas de desarrollo, revitalización o renovación Urbana</t>
  </si>
  <si>
    <t>(Nº. insumos de elaborados / Nº de insumos requeridas) x 100</t>
  </si>
  <si>
    <t>(Nº. de solicitudes atendidas / Nº. solicitudes radicadas) x 100</t>
  </si>
  <si>
    <t>Apoyar la implementación de la estrategia juntos construimos en los proyectos que priorice la Empresa.</t>
  </si>
  <si>
    <t>Realizar actividades de acompañamiento y seguimiento a los estudios previos y a la formulación e implementación del plan de gestión social en la adquisición predial en los proyectos priorizados por la Empresa.</t>
  </si>
  <si>
    <t>Desarrollar acciones en el marco de la política pública de servicio al ciudadano decreto 197 de 2014 para cualificar equipos de trabajo.</t>
  </si>
  <si>
    <t>Desarrollar estrategias metodológicas de participación ciudadana asociadas a los proyectos que requiera la ERU.</t>
  </si>
  <si>
    <t xml:space="preserve"> Implementar el plan Estratégico y proponer la estructura de gobierno corporativo de la Empresa, en el marco del Contrato 360 de 2020.</t>
  </si>
  <si>
    <t>Documento de Plan de Trabajo 
Peso porcentual actividad 1 del 25%
Documentos entregables: 
* Fase de Diagnóstico
*Formulación del Plan Estratégico
*Propuesta de Estructura de Gobierno Corporativo
*Propuesta de Implementación 
Peso porcentual actividad 2 del 75%</t>
  </si>
  <si>
    <t>Ejecutar el 100% de las actividades encaminadas a fortalecer la gestión financiera de la Empresa.</t>
  </si>
  <si>
    <t>* Plan de Trabajo definido (Corresponde al 20% de la actividad)
* Plan de Trabajo ejecutado (Corresponde al 80% de la actividad)</t>
  </si>
  <si>
    <t>* Ejecución plan de trabajo definido de manera conjunta con la SGC. (Corresponde al 50% del cumplimiento de la actividad.)
* Informes seguimiento ejecución plan de trabajo. (Corresponde al 50% del cumplimiento de la actividad.)</t>
  </si>
  <si>
    <t>* Informes sobre la ejecución de actividades para el alistamiento del sistema integrado de gestión de la Empresa conforme a lo establecido en el plan de trabajo. (Corresponde al 90% del cumplimiento de la actividad.)
* Participación en la auditoría de certificación. (Corresponde al 10% del cumplimiento de la actividad.)</t>
  </si>
  <si>
    <t>Efectuar el seguimiento a los diferentes instrumentos de planeación.</t>
  </si>
  <si>
    <t>Implementación Plan de Adecuación y sostenibilidad 2021</t>
  </si>
  <si>
    <t xml:space="preserve"> Plan de adecuación y sostenibilidad aprobado por el Comité Institucional de gestión y desempeño. (Corresponde al 20% de la actividad.)
 Informes trimestrales de seguimiento al avance del plan de adecuación y sostenibilidad 2021 elaborados.(Corresponde al 80% de la actividad)</t>
  </si>
  <si>
    <t>(No. De Comités a los que Asistió la OCI en el trimestre/ No. De Comités a los que fue Convocada en el trimestre) X 100
(Eventos (Reunión y/o Comunicación) de Asesoría realizados en el trimestre/ Eventos (Reunión y/o Comunicación) de Asesoría a que Fueron solicitados en el trimestre) X 100</t>
  </si>
  <si>
    <t>Realizar los seguimientos e informes respectivos dando cumplimiento al Plan Anual de Auditoría.</t>
  </si>
  <si>
    <t>(Nº de seguimientos y evaluaciones realizadas al Mapa de Riesgos/ Nº seguimientos programados en el Plan Anual de Auditorias en año (riesgos)) X 100</t>
  </si>
  <si>
    <t>Apoyar el seguimiento de la integralidad, coherencia y oportunidad de la respuesta de los requerimientos y/o derechos de petición de los entes de control</t>
  </si>
  <si>
    <t>Nº. de políticas del daño antijurídico aprobadas / Nº. de políticas del daño antijurídico propuestas )x 100</t>
  </si>
  <si>
    <t>Adelantar el 100% de la Etapa de Formulación de modificación del Plan Parcial Calle 26 y la Radicación ante SDP.</t>
  </si>
  <si>
    <t>Realizar la gestión administrativa, las obras y la comercialización de los predios y proyectos de la ERU</t>
  </si>
  <si>
    <t>Contar con los conceptos jurídicos y contractuales requeridos para viabilizar la gestión del proceso de selección.
Realizar continuo seguimiento al proceso de contraste de documentos contractuales.</t>
  </si>
  <si>
    <t>Estructurar 1 modelo jurídico administrativo del CHSJD según lo establecido en el Plan Especial de Manejo y Protección PEMP.</t>
  </si>
  <si>
    <t>Robustecer el quipo de trabajo del Ente Gestor transitorio - Gerencia del Proyecto - para conformar un equipo interdisciplinario para la supervisión de implementación del PEMP.</t>
  </si>
  <si>
    <t>Realizar los diagnósticos prediales solicitados por la Subgerencia de Gestión Inmobiliaria y Subgerencia de Gestión Urbana</t>
  </si>
  <si>
    <t>Realizar políticas de prevención del daño antijurídico.</t>
  </si>
  <si>
    <t>(Nº de  respuestas brindadas /Nº. requerimientos judiciales )x 100</t>
  </si>
  <si>
    <t>Gestionar 5 instrumentos/proyectos de desarrollo, revitalización y/o renovación urbana, buscando promover la permanencia y calidad de vida de los pobladores y moradores originales, así como los nuevos.</t>
  </si>
  <si>
    <t>Gestionar (5) proyectos integrales de desarrollo, revitalización o renovación buscando promover la permanencia y calidad de vida de los pobladores y moradores originales así como los nuevos</t>
  </si>
  <si>
    <t>Elaborar 5 perfiles preliminares para la ejecución de proyectos de desarrollo, revitalización y/o renovación urbana en las áreas identificados con potencial para el desarrollo de proyectos.</t>
  </si>
  <si>
    <t>Gestionar el modelo jurídico administrativo del Complejo Hospitalario San Juan de Dios y avanzar en la ejecución de las actividades de las fases 0 y 1, en cumplimiento del Plan Especial de Manejo y Protección y los fallos No. 00319-2007 y 00043-2009</t>
  </si>
  <si>
    <t xml:space="preserve"> Avanzar en la formulación del instrumento de planeamiento, asociada al área de Corredores Regiotram.</t>
  </si>
  <si>
    <t>Realizar el acompañamiento y seguimiento integral a los componentes técnico, predial, financiero y demás necesarios para la ejecución de los proyectos de las primeras 3 etapas del VOTO NACIONAL, de acuerdo con los cronogramas previstos.</t>
  </si>
  <si>
    <t>Comercializar 100 % de predios disponibles para la movilización y proyectos desarrollados</t>
  </si>
  <si>
    <t>Facultar a los fideicomisos para realizar las acciones requeridas para la comercialización.
Definir el mecanismo jurídico para el ofrecimiento de los inmuebles que se encuentran en los fideicomisos y adelantar los procesos correspondientes.
Adelantar las gestiones para ofrecimiento de los predios a CISA y evaluar las ofertas que presente.</t>
  </si>
  <si>
    <t>Realizar 100 % del seguimiento al PEMP del Complejo Hospitalario San Juan de Dios</t>
  </si>
  <si>
    <t>Realizar 100 % de los diagnósticos prediales y sociales para los proyectos priorizados en la fase de formulación y/o estructuración de proyectos</t>
  </si>
  <si>
    <t>Ejecutar la gestión predial de los contratos con terceros concurrentes suscritos por la Empresa.</t>
  </si>
  <si>
    <t>Finalizar la ejecución del Plan de Gestión Social de la población que usa y/o ocupa los inmuebles requeridos para el desarrollo de la primera etapa del Proyecto San Bernardo.</t>
  </si>
  <si>
    <t>Diseñar e implementar 1 Estrategia de comunicaciones interna y externa de la Empresa</t>
  </si>
  <si>
    <t>Actualizar 100 % de la Infraestructura tecnológica de la empresa</t>
  </si>
  <si>
    <t>(Nº de Acciones ejecutadas / Nº de acciones programadas) x 100</t>
  </si>
  <si>
    <t>(Nº de Acciones ejecutadas / Nº de acciones programadas) X 100</t>
  </si>
  <si>
    <t>En esa sección se debe escribir la fecha en la cual se espera finalizar la actividad propuesta. El formato a utilizar es dd/mm/aaaa.</t>
  </si>
  <si>
    <t>En esta sección se debe escribir el cargo o cargos de los responsables de ejecutar las actividades. Este responsable corresponde al dueño del proceso.</t>
  </si>
  <si>
    <t xml:space="preserve"> Realizar un avance del 50% en la formulación del instrumento de planeamiento, asociada al área de Corredores Regiotram - Plan Parcial San Felipe</t>
  </si>
  <si>
    <t xml:space="preserve">Apoyar la estructuración de un modelo de negocio para el desarrollo del proyecto Tres Quebradas </t>
  </si>
  <si>
    <t>1. Realizar la solicitud y trámite de disponibilidades de servicios 
2.. Realizar la definición  del diseño y  modificación de la cartografía y cabidas arquitéctonicas. 
3. Adelantar el trámite de modificación del PUG ante la Curaduria Urbana.
4. Realizar la elaboración del documento de lineamientos urbanisticos y ambientales para UG2</t>
  </si>
  <si>
    <t>% de actividades realizadas / % de actividades programados * 100</t>
  </si>
  <si>
    <t xml:space="preserve">Tres (3) documentos de perfiles preliminares elaborados. (Corredores regiotram, área de oportunidad aeropuerto  y Calle 24) </t>
  </si>
  <si>
    <t xml:space="preserve">En el apoyo a la estructuración del modelo de negocio para el desarrollo de UG2 Tres quebradas, se avanzó en las siguientes actividades: 
Se elaboró un presupuesto definitivo, y se acordó un modelo de negocio preliminar entre la Subgerencia de desarrollo de proyectos, la Subgerencia de Gestión Urbana, y Subgerencia Inmobiliaria. 
Se ajustaron las cabidas arquitectónicas con los nuevos lineamientos y se realizó una evaluación de los porcentajes VIS-VIP, que fueron presentados ante la Gerencia de Estructuración de proyectos.
Se solicitó la disponibilidad de servicios para UG2 y se recibió respuesta a la solicitud de gas natural (VANTI), ETB y el 28 de mayo se radicó ante el EAB, solicitud disponibilidad de servicios.
Se realizó la modificación de la cartografía y se culminó según las observaciones de trazado realizadas por parte de la Subgerencia de desarrollo de proyectos.
Los documentos para la solicitud de modificación del proyecto Urbanístico General (PUG) como cartografía, formulario y oficio de solicitud, fueron radicados el 03 de junio ante la curaduría.
Se realizó una primera revisión de la información para avanzar en la elaboración del documento de lineamientos urbanísticos y ambientales y se presentó el 04 de junio el documento de lineamientos de diseño urbanísticos y paisajístico a la Subgerencia de Desarrollo de proyectos y Estructuración de proyectos. Así mismo durante el mes de junio se avanzó en el cálculo de cantidades, la cartilla de lineamientos urbanísticos y paisajísticos y en el anexo técnico normativo. Adicionalmente se está adelantando unas imágenes en 3D, complementarias al documento.
</t>
  </si>
  <si>
    <t xml:space="preserve">A la fecha de corte al 30 de junio de 2021, el avance el siguiente:
Se cuenta con el acta de inicio suscrita de fecha el 2 de junio de 2021, con el consorcio Boo (consultor) y el Consorcio Interbronx (Interventoría). Se cuenta con el Informe de supervisión con corte al 30 de junio de 2021.
</t>
  </si>
  <si>
    <t>A la fecha de corte al 30 de junio de 2021, se cuenta con los Estudios y Diseños del edificio de la Alcaldía y sus plazoletas circundantes, en un 99%. En cuanto a los diseños de urbanismo y redes de servicios públicos, a la fecha se adelantan gestiones frente a empresas de servicios públicos para conocer las condiciones técnicas para la conexión del edificio y establecer el alcance de estos estudios y diseños y proceder a su ejecución. Se obtuvo la disponibilidad de servicios por parte de la EAB.</t>
  </si>
  <si>
    <t xml:space="preserve">A la fecha de corte al 30 de junio de 2021, se ha avanzado en la ejecución de las siguientes actividades:
Anexo Técnico
Actualización de Presupuesto de obra (Anexo Económico)
Análisis del Sector (Anexo Económico)
Estudios Previos
Los documentos están en etapa de revisión final entre las áreas involucradas, para posteriormente proceder a su publicación en prepliegos.
</t>
  </si>
  <si>
    <t>A la fecha de corte al 30 de junio de 2021, se cuenta con los Estudios y Diseños del edificio de la Alcaldía y sus plazoletas circundantes, en un 90%. En cuanto a los diseños de urbanismo y redes de servicios públicos, a la fecha se adelantan gestiones frente a empresas de servicios públicos para conocer las condiciones técnicas para la conexión del edificio y establecer el alcance de estos estudios y diseños y proceder a su ejecución. Se obtuvo la disponibilidad de servicios por parte de la EAB.</t>
  </si>
  <si>
    <t>A la fecha de corte al 30 de junio de 2021, se cuenta con los documentos técnicos elaborados para revisión.</t>
  </si>
  <si>
    <t>Al corte al 30 de junio de 2021, se cuenta con el anexo técnico, el cual se encuentra en revisión.</t>
  </si>
  <si>
    <t xml:space="preserve">A la fecha de corte al 30 de junio de 2021, el avance el siguiente:
Se logró la liquitación de tres (3) contratos:
*Contrato No.07 de 2018, suscrito con Andivisión 
*Contrato No.02 de 2016, suscrito con Estación Central Polígono nueve
*Contrato No. 03 de 2016, suscrito con Estación Central
Se avanzó en las siguientes actividades:
*Proyecto San Bernardo - Contrato No.08 de 2019, suscrito con Coparcia : Se encuentra en revisión y ajustes el borrador del acta de liquidación y el cierre del PIN, que estaba pendiente.
*Proyecto Tres Quebradas - Contrato No. 173 de 2018, suscrito con Arge de Colombia S.A.S:  Se revisó y se ajustó el informe final de supervisión y el acta de liquidación para ser remitida a la Dirección de Gestión Contractual.
*Proyecto Mantenimiento de Predios - Contrato No.186 de 2018, suscrito con Igrama : Se encuentra en revisión de ajustes el borrador del acta de liquidación.
</t>
  </si>
  <si>
    <t>A la fecha de corte al 30 de junio de 2021, se continúa trabajando en la estructuración de los siguientes procesos de e de la mano de la Gerencia del Proyecto:
*Mantenimiento general del CHSJD
*Mantenimiento de ascensores del Instituto Materno Infantil
*Proyecto Integral: Intervención de tres (3) pabellones
*Interventoría a los estudios y diseños espacios emblemáticos CHSJD</t>
  </si>
  <si>
    <t>Se realiza el  seguimiento y la coordinacion interinstitucional semanal para la ejecucion de las actividades necesarias para el cumplimiento de los cronogramas del proyecto, el cual presenta a la fecha el siguiente estado:
* Se realiza el seguimiento para la finalización del proceso de la transferencia de los 6 predios de la AMD-1, de acuerdo con el plan de trabajo propuesto con el IDU y DADEP para culminiar proceso de transferencia al IDRD.
* En proceso de finalización de la gestión predial de la AMD-1, ejecución del programa de gestión social y en trámite declaratoria de propiedad jurídica de las vías del PPRU.
* se estima la necesidad de prorrogar los convenios hasta el mes de octubre momento en el que se tiene previsto la finalizacion de todas las actividades a cargo de la Empresa para la ETAPA 1  Gestion del suelo:
* Se envian al IDRD por parte de la Empresa las solicitudes de prorroga del convenio marco No 2929 atraves de radicado ERU No  S2021002252 y convenio derivado No 3151 con radicado ERU No  S2021002216 ambas solicitudes de prorroga hasta el 31 de octubre de 2021.</t>
  </si>
  <si>
    <t xml:space="preserve">Actividad Cumplida Trimestre Anterior </t>
  </si>
  <si>
    <t>1) Presentación a Gerencia General de los avances y alcances de los documentos para la contratación de la estructuración externa del proyecto, necesidad establecida por la Gerencia anterior. Se definió que el proyecto se estructurará de forma interna en la Empresa y se dio inicio al planteamiento del modelo de negocio.
2) Revisión de norma y Plan de Implantación vigente, así como licencias para la validación de los espacios disponibles en el proyecto y la estructuración de un modelo con espacios para el Distrito.
3) Estructuración, presentación y aprobación del modelo de negocio del proyecto bajo un esquema fiduciario de vinculación de patrimonio autónomo y promesas de constitución de patrimonio autónomo que compraran los derechos fiduciarios de la EMPRESA en el patrimonio hoy constituido en Alianza Fiduciaria.
4) Estructuración, presentación y aprobación del modelo de negocio para las áreas remanentes en la manzana 10 del proyecto, para disposición del Distrito y cumplimiento de metas de Plan de Desarrollo. Presentación a Secretaría Distrital de Desarrollo Económico y conversaciones con Asesores de Alcaldía para incorporarlos en el desarrollo del proyecto.
5) Elaboración de estudios previos, matriz de riesgos, anexos y formatos correspondientes a los documentos precontractuales para publicación de términos de referencia del proyecto. Mesas de trabajo con la Dirección de Gestión Contractual para validación de documentos y aprobación.
6) Ronda de socialización del proyecto con mercado interesado y objetivo, para presentación de esquema de negocio y mecanismos de participación.
Al cierre del primer semestre de 2021 se cuentan con los documentos precontractuales para la publicación del proceso.</t>
  </si>
  <si>
    <t>• Gestión de pago de contratos de vigilancia vigentes.
• Trámite pagos de servicios públicos ante la fiduciaria y la tesorería de la Empresa de Renovación y Desarrollo Urbano de Bogotá, D.C. y de la administración del proyecto locales Plaza de la Hoja.
• Declaración y presentación de impuestos prediales de los predios fideicomitidos. 
• Consolidación, actualización y puesta en producción, la Base de datos en JSP7 del inventario de predios de la Empresa de Renovación y Desarrollo Urbano de Bogotá, D.C. y fideicomitidos, en coordinación con la Dirección de Predios de la Entidad.
• En el marco del diagnóstico e implementación del sistema de información misional de la empresa se participó en mesas de trabajo para definir el contenido de Información predial que se trabajaría en dicho sistema.
• Suscripción del contrato de vigilancia 222-2021, correspondiente al proceso ERU-IPRE-001-2021.</t>
  </si>
  <si>
    <t>Para el primer semestre de 2021, se han desarrollado 12 tareas de las 20 tareas programadas para la vigencia 2021
- Se instalaron las vallas en el conjunto y se han recibido llamadas de interesados (base de datos).
- Se acompañó el proceso avaluatorio por parte de la UAECD obteniendo en mayo el valor de los avaluos. 
- Se cuenta con borrador de estudios previos incluyendo  los valores de los locales de acuerdo con los resultados del avalúo realizado por la UAECD.
- Se consultó  si el proceso de venta de los locales requeria presentación en el comité de contratación, la Directora de Gestión Contractual refirio que no, de acuerdo con lo dispuesto en la Resolución 265 de octubre de 2020, numeral 6.12 parágrafo 1o:  "El comité de contratación no conocerá de : (...) iv. compra venta de bienes inmuebles necesarios para el desarrollo del objeto social de la empresa".
-  Se avanzó en el diseño de la Estrategia digital -  piezas graficas solicitud y borradores
- Se envio información sobre los locales a clientes potenciales (presentación y correos)</t>
  </si>
  <si>
    <t>Villa Javier y Cruces
- Se recibió oferta de CISA (plazo 30 Julio) por los predios Villa Javier, se preparó cuadro con los valores de compra, avalúo comercial, inventario en PAS y avalúo catastral, se informó a la Gerencia.
- Se remitió comunicación a Fiducolpatria informando sobre la observancia de la inviabilidad de desarrollo de los proyectos contemplados en los PAS Villa Javier y Cruces, así mismo se manifiesta las consideraciones para aplicar la condición resolutoria.
- Se solicitó concepto a Taller Legal sobre la comercialización de Villa Javier y Cruces. Se obtuvo respuesta el 6 de mayo de 2021 dando viabilidad de venta SOLO a travéz de la ERU.
- Se presentó en Comité fiduciario el tema de la aplicación de la Condición Resolutoria
- Se decide restituir los predios transferidos al PAS Villa Javier  y por tanto se debe pensar en realizar un proceso de comercialización desde la ERU
- Se enviaron comunicaciones a diferentes clientes potenciales  ( en abril y mayo_ base de datos de constructoras)  con la información de los predios  Villa Javier y  Cruces, se obtuvo respuesta de 4 constructoras manifestando que NO les interesan
- Se obtuvo comunicación de CISA manifestando que no tiene interés de presentar oferta por el predio Las Cruces.
- Se dió respuesta a CISA manifestando que no se acepta por parte de la ERU la oferta presentada para los predios de Villa Javier.
- Se elaboró borrador brochure con caracteristicas de los predios
Se han ejecutado 18 actividades en el primer trimestre de 23 actividades programadas</t>
  </si>
  <si>
    <t xml:space="preserve">En el segundo semestre se logó la restitución de $6,811 millones correspondientes a: Formación para el Trabajo ($3.387millones), Martires ($1.031.millones) y CEFE san Bernardo ($2,393 millones) </t>
  </si>
  <si>
    <t>• Generación de informes y reportes de seguimiento administrativo y Financiero de los Patrimonios Constituidos a supervisores de contrato y entes de control. 
• Convocatoria, asistencia y seguimiento a Juntas de Fideicomisos o Comités fiduciarios, sus actas y compromisos.
• Elaboración de estudios de mercado, presentaciones al comité de gestión y desempeño y documentos precontractuales elaborados para la Cesión de la posición contractual, los observaciones y conceptos emitidos por las áreas dados los logros que se han alcanzado en términos de servicio se determinó no continuar con el proceso
 • Revisión permanente a los tramites operativos y tiempos establecidos, implementación de facturas electrónicas a ser incluidos en los procedimientos internos y los manuales operativos, a fin de optimizar la producción de documentos de la gestión fiduciaria, trámite realizado en coordinación con la Subgerencia Corporativa, la Subgerencia de Planeación
Se han ejecutado 36 actividades en el primer trimestre de 67 actividades programadas</t>
  </si>
  <si>
    <t>Se participó en el taller priorización y viabilización convocado por el banco inmobiliario para el ánalisis inmobiliario de las 32 fichas elaboradas viabilizando 16 poligonos que serán evaluados por la gerencia de estructuración.</t>
  </si>
  <si>
    <t>No se recibiron solicitudes para elaborar el reparto de cargas.</t>
  </si>
  <si>
    <t xml:space="preserve">
Validación por parte de la Empresa y aprobación por parte del Comité Fiduciario del presupuesto para modificación de diseños. 
Modificación de Estudios y Diseños del proyecto, elaboración de estudios de taludes, elementos claves para adelantar el proceso de modificación de licencia. 
Radicación de la modificación de la licencia de construcción ante la Curaduría Urbana.
</t>
  </si>
  <si>
    <t xml:space="preserve">Se elaboró la ruta critica para desarrollar gestiones en el año 2021 que contribuyan al desarrollo urbanístico del proyecto, al igual que se iniciaron los procesos de gestión institucional sobre los temas identificados en la misma. 
Se realizaron comités de seguimiento quincenales, en los cuales, entre otros temas, la Dirección de Predios presentó el balance en la gestión y adquisición predial. 
Se realizó mesa de trabajo con  SDHT-DADEP-IDU-Alcaldía Local-IPES- en la que se  acordó trabajar en los siguientes puntos: cerramiento temporal de vías, cerramiento plazoleta costado nororiental, trabajo social articulado con Integración Social- IPES-Alcaldía Local-Secretaría de Seguridad, formulación y presentación de Plan de Manejo de Tráfico por parte de la Constructora, solicitud d a IDRD a través de la Gerencia Proyecto CEFE para entrega de parámetros mínimos  en los caudales de las  redes hidrosanitarias  requeridos por la constructora para los diseños de los estudios de redes y solicitud de disponibilidad de servicios. 
Se continúa con las mesas de trabajo con el DADEP y UAECD para  el saneamiento de las vías y espacio público al interior del Plan Parcial  que deben ser entregadas al Fideicomitente Desarrollador.  
Se inicia gestión con la Empresa de Acueducto y Alcantarillado de Bogotá referente a la disponibilidad de servicios para Licenciamiento Urbanístico teniendo en cuenta los requerimientos de propiedad de la totalidad de los inmuebles para expedición del concepto.
Se suscribió Otrosí que modifica forma de pago en el marco del Contrato Fiduciario con la Constructora Galias.
En reunión con el IDU se presentaron  las opciones analizadas por la empresa para los perfiles de la Av. caracas y Alameda, se acordó remisión de comunicación con dichas alternativas por parte de la Subgerencia de Proyectos </t>
  </si>
  <si>
    <t xml:space="preserve">Se elaboró la ruta critica para  la modificación del contrato fiduciario que incluye, entre otras, actividades tales como : 1- Recepción de la radicación del FDP sobre propósitos y alcance de la de modificación (17 de junio de 2021) incluyendo reunión para presentación por parte del FDP (29 de junio de 2021) 2- Reuniones internas a partir de los lineamientos de la gerencia general para inclusión de modificación del contrato de interventoría  en el ajuste del PAS 464.3- Reuniónes entre SGDP y Dirección de Gestión Contractual sobre alcance del concepto de interventoría emitido por la Subgerencia Jurídica  mediante radicado I2021001586 del 28 de mayo de 2021, Comités de presentacion a Gerencia General.
Se realizaron comités de seguimiento quincenales en los que participa Interventoría, Fideicomitente Desarrollador, Secretaría Distrital del Hábitat y la Empresa (SDP-GV) 
Se radicó comunicación conjunta SDHT-ERU dirigida a la CAR para la priorización de la delimitación de las zonas de ronda de las quebradas innominadas.
Se gestióno entre la Empresa y el Fideicomitente Desarrollador un documento que permite la cesión de permiso de aprovechamiento forestal aprobado mediante mediante Resolución CAR DRBC No. 01217000037 de 2021, el cual fue radicado ante la CAR. 
Se ajustó la estrategia frente a la modificación del Decreto Distrital 845 en la que se adelantaron(en) las siguientes actividades: 1- Reunión interna para acordar puntos sobre modificación en la que se debe priorizar Carga General (21 de Junio de 2021)- 2- Reunión con Dadep para revisión de puntos y eliminación de aspectos de cargas locales 3- Reunión con SDP a partir de trabajo de Subgerencia Jurídica para dar respuesta a las observaciones sobre Póliza ) 4- Presentación en Comité de Gestión y Zonas de Cesión de Bogotá que preside DADEP Caso Avenida Usminia   4- Trámite Decreto de Modificación. 
En reunión con el IDU se presentaron  las opciones analizadas por la empresa para los perfiles de la Av. caracas y Alameda, se acordó remisión de comunicación con dichas alternativas por parte de la Subgerencia de Proyectos </t>
  </si>
  <si>
    <t>_ Se recibió manifestación de interés de la Fundación Artemisa para el arrendamiento de un Local
_ Se aprobó  en comité contractual el arrendamiento del Local No. 13 a la Fundación Artemisa . Se elaboraron estudios previos.
Para el primer trimestre de 2021, se han ejecutado 6 actividades de 12 que se tienen programada en la vigencia</t>
  </si>
  <si>
    <t>Luego de la elaboración de los estudios y documentos precontractuales, la socialización y presentación de los mismos al comité de gestión y desempeño y al comité de contratación, se determinó que no se procederá a publicar el proceso de cesión determinando (Comite de contratacón del 22 de Junio de 2021)  la seción del contrato fiduciario con Fiduciaria Colpatria y sus derivados por un (1) año mas, es decir hasta 30 Junio del 2022.</t>
  </si>
  <si>
    <t>1) Aprobación de comité de contratación de la estructuración de la APP del proyecto Bronx
2) Generación de documentos precontractuales requeridos para publicación
3) Publicación en SECOP del proceso de INVITACIÓN PÚBLICA PAD-BDC-12-2021 (14/05/2021)
4) Respuesta a observaciones y ajustes a términos de referencia. Publicación de términos definitivos 11/06/2021
5) Audiencia de aclaración de términos de referencia y matriz de riesgos 16/06/2021
6) Publicación de respuestas a observaciones y adenda a términos definitivos 29/06/2021</t>
  </si>
  <si>
    <t>Se llevó a cabo la radicación ante el Ministerio de Cultura el día 04 de junio de 2021 para la solicitud de autorización de intervención de cubiertas para los edificios priorizados (San Eduardo, San Lucas y Paulina Ponce), mediante radicado No. MC3814E2021.</t>
  </si>
  <si>
    <t>Se llevó a cabo la radicación ante el Ministerio de Cultura el 30 de abril de 2021 para la solicitud de autorización de primeros auxilios para el edificio de Mantenimiento, mediante radicado No. MC09869E2021.</t>
  </si>
  <si>
    <t>Pendiente</t>
  </si>
  <si>
    <t>Se cuenta con la totalidad de estudios de vulnerabilidad y reforzamiento estructural recibidos y con visto bueno preliminar. Está pendiente la aprobación final por parte de la interventoría, sujeta a algunos ajustes solicitados.</t>
  </si>
  <si>
    <t xml:space="preserve">Se avanzó en la definición de actividades, alcances de la consultoría, productos, alcances de los productos, propuesta de equipo consultor, en elaboración del anexo técnico. </t>
  </si>
  <si>
    <t>Se firmó el contrato 044-2021 de comodato con la subred, el 26 de febrero 2021 se realizó la entrega formal del polígono y se suscribió el acta respectiva.</t>
  </si>
  <si>
    <t>Se suscribieron contratos de prestación de servicios profesionales que brinden apoyo al seguimiento del PEMP, en el área patrimonial (arquitecto especialista en patrimonio), técnica (Ingeniería civil e ingeniería ambiental),  y jurídica (abogado de apoyo).</t>
  </si>
  <si>
    <t xml:space="preserve">Se adelantaron todas las activdades, programadas del Plan de Gestión Social formulado, para el traslado de la población residente y/o que desarrolla actividad económica o productiva, en los predios objeto de adquisición. En total, se brindó atención a 431 unidades sociales, que requirieon el acompañamiento de la Oficina de Gestión Social y se realizó el trámide de pago de 60 compensaciones económicas a beneficiarios del proceso </t>
  </si>
  <si>
    <t>Se avanzó en la articulación con cinco entidades del Distrito, para el inicio de actividades en  los ejes ambiental y productivo. Se desaarrollaron actividades al interio del conjunto, con la participación de la población residente, en temas de huerta urbana, reciclaje, manejo adecuado del shut de basuras y apertura del proceso de inscripción a ofertas de empleabilidad del SENA y la Secretaría Distrital de Desarrollo Económico.</t>
  </si>
  <si>
    <t xml:space="preserve">Se adelantó la articulación de la estrategia de comunicación con la Fundación Gilberto Alzate Avendaño, se llevó a cabo la presentación del micrositio con participación de la ERU y la estrategia de comunicación de la FUGA.
Se realizó la articulación  con el contratista de estudios y diseños del BDC, para la armonización del Plan de Gestión Social.
Se formuló el plan de trabajo del equipo contratista de la Oficina de Gestión Social, destinado para el proyecto Bronx Distrito Creativo.
Se realizó acompañamiento a dos talleres de cocreación, para el espacio de socialización del proyeyecto "pabellón".
Se formalizó y socializó la cartilla de gestión social en obra con el equipo de la Oficina de Gestión Social. </t>
  </si>
  <si>
    <t>En el marco del ejercicio de abordaje comunitario y ejecución del diagnóstico participativo, se realizaron tres recorridos de observación con el compañamiento de la JAC y la Subgerencia de Gestión Urbana, se adelantó el proceso de aplicación de entrevistas semiestructuradas a referentes institucionales y líderes comunitarios, se dio inicio a la aplicación de la encuesta de percepción a los residentes y comerciantes del polígono denoniado centro San Bernardo y se inició el trabajo con grupos focales.
Se realizó articulación interinstitucional con el IDPAC, Secretaría Distrital de la Mujer y Secretaría Distrital de Movilidad, para la definición de procesos de particiación de la comunidad de los procesos relacionados con Ventro San Bernardo y Barrios Vitales.</t>
  </si>
  <si>
    <t xml:space="preserve">Se participó en los comités programados para los proyectos triángulo de fenicia y plan parcial la sabana.
Se presentó al comité de contratación la necesidad de la contratación del censo de población para la pieza centro San Bernardo.
Se finalizó el apoyo a la contrucción de la resolución que establece  la tarifa social para lor proyectos de Terceros Concurrentes, la cual fue formalizada en el mes de Junio. </t>
  </si>
  <si>
    <t xml:space="preserve">Para el proyecto Los Olivos, se avanzó en la estructuración de un plan de acompañamiento con el IDPAC, la Alcaldía Local y la administración del conjunto, para el acompañamiento en temas de propiedad horizontal, servicios públicos y desarrollo comunitario al interior del proyecto. </t>
  </si>
  <si>
    <t xml:space="preserve">Se llevó a cabo la atención de 148  peticiones, quejas, reclamos y solicitudes recibidas por la empresa, mediante los distintos canales de atención al ciudadano. </t>
  </si>
  <si>
    <t>Se realizó una convocatoria en el marco delciclo de cualificaciones de equipos de trabajo.</t>
  </si>
  <si>
    <t>Se inició el proceso de contratación del administrador de contenidos y un profesional para desarrollar contenidos del micrositio.</t>
  </si>
  <si>
    <t xml:space="preserve">Se realizaron 3 recorridos de campo, 13 entrevistas y 3 grupos focales para la pieza Centro-San Bernardo, </t>
  </si>
  <si>
    <t>Las actividades realizadas entre abril y junio se encuentran en estudio por parte de la OGS para incorporar en las propuestas de Diseño por parte de la SGU</t>
  </si>
  <si>
    <t>A la fecha la meta asociada con Gobierno Corporativo, se encuentra terminada la ejecución el contrato No 360-2020 y se ha cumplido con la totalidad del cronograma pactado. El equipo de supervisión y las áreas técnicas, se encuentran en validación de los entregables correspondientes a las fases de planeación estratégica y plan de implementación, para posteriormente requerir ajustes de ser necesario y aceptar a conformidad. Por su parte, el equipo de gestión de la estrategia (PMO) se está consolidadando e iniciando planes de de trabajo para la implementación de la estrategia determinada en el marco del contrato antes referido.</t>
  </si>
  <si>
    <t xml:space="preserve">Se realizaron las siguientes actividades:
Ejecución cronograma del proyecto: 
 - Mesas de trabajo para atender las incidencias presentadas con el cambio de versión entre ellas : Firma  Digital, Cargue anexos y plantilas; las cuales fueron atendias por el contratista
.- Se continuaron con las mesas de trabajo con la  Secretaría Distrital del Habitat para la integración del VUC con el SGDEA de la Empresa. 
- Revisón avance de cronograma del proyecto presentando observaciones.  
- Se prestó soporte técnico permanente a los usuarios de la Empresa con el personal del proceso de Gestión Documental. </t>
  </si>
  <si>
    <t>Durante el trimestre se afianzó la etapa de implementación de la fase I y se avanzó en la etapa de estudios de mercados.
* Diagnóstico del modelo actual e identificación de necesidades.
* Análisis y definición del Modelo.
* Especificación y análisis de requerimientos del sistema y elaboración del RFI.
* Diseño conceptual de la solución requerida.
* Análisis de mercado" y sección "Recomendación final".</t>
  </si>
  <si>
    <t>Con la Subgerencia de Gestión Corporativa, en cabeza de la oficina TIC, se han desarrollado tres mesas de trabajo con la firma consultora, en las cuales se ha dado a conocer el detalle el funcionamiento del proceso Dirección, Gestión y Seguimiento a Proyectos, liderado por la Subgerencia de Planeación y Administración de proyectos, las reuniones se llevaron a cabo el 1°, el 10 de febrero y el 10 de marzo y se ha entregado la información requerida por la firma a través de la oficina TIC.  Adicionalmente se ha asistido a las presentaciones sobre los sistemas de información misionales OLYMPUS y el utilizado por el IDU, como marco de referencia para los requerimientos que se definirán durante el transcurso de la consultoría.
En el mes de mayo se diligencio la matriz prevista para el levantamiento de requerimientos del sistema misional en lo correspondiente a la SPAP, de igual manera en el mes de mayo se realizaron mesas de trabajo sobre el diagnotico actual del gobierno de datos en la entidad, el área TIC de la Empresa dio a conocer en colaboración con el IDU la metodología BIM, la SPAP participó en la capacitación sobre dominios de proyectos y se identificaron los pertinentes para la subgerecia. La Subgerencia participó en la presentación de la EDU sobre la metodología BIM.</t>
  </si>
  <si>
    <t>Se han ejecutado las actividades definidas en el Plan de trabajo para la mejora, mantenimiento  e  incorporación de requisitos ISO 9001:2015 en el SIG - Versión 2, consistentes en la actualización de documentos, definición de planes, socializaciones, revisión de mapas de riesgos e  indicadores, actualización de caracterizaciones de proceso, entre otros. Se cuenta con el archivo de segumiento donde se da cuenta del avance en cada actividad planteada.
Se realizaron cotizaciones con tres empresas certificadoras de las cuatro que existen en el mercado, con el fin de tener un estimado de los costos de los procesos y las metodologías de trabajo previstas.</t>
  </si>
  <si>
    <t>Se realiza el seguimieto trimstral, con corte al 30 de junio de 2021, al Plan de Acción Institucional y al Plan de Contratación de la Empresa</t>
  </si>
  <si>
    <t>El Plan de Adecuación y Sostenibilidad V1, fue aprobado por el Comité Institucional de Gestión y Desempeño - CIGD el 17 de febrero de 2021 y consta de 32 actividades relacionadas con los lineamientos y requisitos definidos para las 7 dimensiones y 16 políticas del Modelo Integrado de Planeación y Gestión - MIPG, así como las recomendaciones de la Función Pública. El seguimiento con corte a 30 de marzo no presentó alertas frente a su avance y ejecución, el 20 de abril se presentó a la alta dirección el respectivo informe con los avances y las recomendaciones pertinentes.</t>
  </si>
  <si>
    <t xml:space="preserve">Se realizó la parametrización y la implementación en ambiente de pruebas de los sub módulos de proyectos de inversión, plan de acción y plan de egresos. </t>
  </si>
  <si>
    <t>Se realizo Campaña de Autocontrol del primer semestre de la Vigencia 2021 denominada "Líneas de Defensa". Ejecutada con las publicaciones del 23, 27,28 y 29 Abril y conferencia del 29 de abril de 2021
Entrega Premios a los dos (2) participantes ganadores en la Charla de Autocontrol "Líneas de Defensa" el 21 de mayo de 2021.</t>
  </si>
  <si>
    <t xml:space="preserve">Se asistió por parte de la Oficina de Control interno a 19 actividades donde se requirió la participación de la Oficina de Control interno (Comités - Diferentes Reuniones). </t>
  </si>
  <si>
    <t xml:space="preserve">Se presentaron 10 informes programados de los cuales 8 se cumplieron en un 100% cada uno y los otros se encuentran con el siguiente porcentaje de avance:
* Seguimiento Comité de Defensa Judicial, Conciliación y Repetición y SIPROJ - Avance 80%
* Seguimiento de Acuerdos de Gestión - Avance 80%
 </t>
  </si>
  <si>
    <t xml:space="preserve">Se realizó el segundo seguimiento programado durante el segundo trimestre de 2021 (cumplimiento programado del trimestre 100%). 
Este informe es cuatrimestral y se han realizado dos seguimientos en enero y mayo de 2021, por ende el cumplimiento para el segundo trimestre es de 66% como se reporta en la columna de avance).
Se cuenta con la matriz de seguimiento publicada en la Página Web de la Empresa.
 </t>
  </si>
  <si>
    <t>Se realizaron dos seguimientos en el segundo trimestre de 2021, para un cumplimiento programado del trimestre  al 100%.
Dado que es una actividad anual, el equivalente para el segundo trimestre es del 25%. El acumulado, incluido el avance del trimestre anterior, alcanza un 50% de cumplimiento de la actividad reportado en la columna de avance). Seguimientos Trimestrales.</t>
  </si>
  <si>
    <t xml:space="preserve">Se recibieron 160 solicitudes de entes de Control, durante el segundo trimestre de 2021, de las cuales se debían responder dentro del período objeto del mismo, 155. 
Cada componente que integra el indicador trimestral, pesa 33,33%. De las 160 solicitudes objeto de este informe, se evidencia lo siguiente:
-  137 requerimientos se respondieron dentro de términos  
-  5 requerimientos en Gestión con fecha de vencimiento posterior al corte del informe.
- 18 requerimientos que se respondieron de manera extemporánea, es decir el 11% (ésta extemporaneidad se ha reducido en un 50% frente al trimestre anterior)
</t>
  </si>
  <si>
    <t xml:space="preserve">Durante el periodo Abril- Junio 2021 se tramitaron 53 contratos de prestacion de servicios profesionales y apoyo a la gestion frente a 46 solicitudes que corresponden al periodo reportado y  7 solicitudes radicadas en el trimestre anterioir. 
Nota. Las variables reportadas tienen en cuentan los 7 trámites pendientes del anterior trimestre que son tramitados en el periodo reportado.
</t>
  </si>
  <si>
    <t>Durante el periodo Abril- Junio  2021 se radicaron 6 procesos, de los cuales tres (3) se encuentran sin adjudicar</t>
  </si>
  <si>
    <t>Durante el periodo Abril-Junio, se apoyó en la constitucion de un nuevo Fideicomiso PAS URBANISMO ERU Lo anterior representa un 100% de cumplimiento.</t>
  </si>
  <si>
    <t xml:space="preserve">Durante el periodo  Abril- Junio de 2021  se  gestionaron 13 solicitud de liquidacion sobre 13 solicitudes de liquidacion radicadas. Lo cual representa un  100% de cumplimiento. </t>
  </si>
  <si>
    <t xml:space="preserve">En este segundo trimestre no se adopto ninguna Politica de Prevencion del Daño Antijuridico </t>
  </si>
  <si>
    <t xml:space="preserve">De conformidad con la Resolucion 202 de 2020, se han realizado en este segundo trimestre 6 sesiones del Comité de Defensa, Conciliacion y Repeticion </t>
  </si>
  <si>
    <t xml:space="preserve">Se realizo la revision de la Politica de Prevencion del Daño Antijuridico de Derechos de Peticion, donde se evidencio el cumplimiento de la misma, ya que hasta la fecha no se ha recibido ninguna tutela solicitando la respuesta oportuna a los mismos </t>
  </si>
  <si>
    <t xml:space="preserve">En el segundo trimestre del año, se cuenta con 82 procesos judiciales activos y se dio respuesta a 10 tutelas en el segundo trimestre contestadas en debida forma con la finalidad de prevenir el daño antijuridico. </t>
  </si>
  <si>
    <r>
      <rPr>
        <u/>
        <sz val="12"/>
        <color theme="1"/>
        <rFont val="Arial"/>
        <family val="2"/>
      </rPr>
      <t>Proyecto Operación Fiducias:</t>
    </r>
    <r>
      <rPr>
        <sz val="12"/>
        <color theme="1"/>
        <rFont val="Arial"/>
        <family val="2"/>
      </rPr>
      <t xml:space="preserve"> 
*Actualización de manuales operativos de las fiducias Alianza y Colpatria en los items que corresponde a entrega de informes financieros para el seguimiento de los patrimonios Autónomos y registro contable en la Empresa de los Derechos fiduciarios.
*Se determinó la operación contable de los Patrimonios la cual esta bajo la responabilidad de las fiducias.
* Levantamiento del flujo del proceso de instrucciones de pago. 
</t>
    </r>
    <r>
      <rPr>
        <u/>
        <sz val="12"/>
        <color theme="1"/>
        <rFont val="Arial"/>
        <family val="2"/>
      </rPr>
      <t>Proyecto Revisión documentación del proceso de Gestión Financiera:</t>
    </r>
    <r>
      <rPr>
        <sz val="12"/>
        <color theme="1"/>
        <rFont val="Arial"/>
        <family val="2"/>
      </rPr>
      <t xml:space="preserve"> 
*Revisión de la caracterización del proceso.
* Revisión del mapa de Riesos.
*Se realizó la actualización del procedimiento con el líder operativo y se realizó la propuesta de implementación de formatos para proyección de egresos y liquidación de saldos.
*Revisión de la batería de indicadores del proceso, tomando la decisión de retirar los indicadores de Patrimonios Autónomos y recuperación de cartera.
</t>
    </r>
    <r>
      <rPr>
        <u/>
        <sz val="12"/>
        <color theme="1"/>
        <rFont val="Arial"/>
        <family val="2"/>
      </rPr>
      <t xml:space="preserve">Proyecto Plan Financiero Plurianual 2022-2031:
</t>
    </r>
    <r>
      <rPr>
        <sz val="12"/>
        <color theme="1"/>
        <rFont val="Arial"/>
        <family val="2"/>
      </rPr>
      <t>*Realización de la mesa de trabajo para la definición de actividades y cronograma de trabajo.
*Se elaboraron los formatos para proyección de ingresos y gastos de funcionamiento e inversión.</t>
    </r>
  </si>
  <si>
    <r>
      <t xml:space="preserve">Al corte del mes de junio se adelantaron las siguientes actividades:
Se desarrollaron actividades del Plan Estratégico del Talento Humano en los siguientes componentes:
</t>
    </r>
    <r>
      <rPr>
        <u/>
        <sz val="12"/>
        <color theme="1"/>
        <rFont val="Arial"/>
        <family val="2"/>
      </rPr>
      <t xml:space="preserve">Componente Capacitación: </t>
    </r>
    <r>
      <rPr>
        <sz val="12"/>
        <color theme="1"/>
        <rFont val="Arial"/>
        <family val="2"/>
      </rPr>
      <t xml:space="preserve">
*Curso de fiducias, planeacion estrategica, brigada de emergencias basica, gestion contractual, con un promedio de participacion de 20 personas cada una.
</t>
    </r>
    <r>
      <rPr>
        <u/>
        <sz val="12"/>
        <color theme="1"/>
        <rFont val="Arial"/>
        <family val="2"/>
      </rPr>
      <t xml:space="preserve">Componente Seguridad y Salud en el Trabajo: </t>
    </r>
    <r>
      <rPr>
        <sz val="12"/>
        <color theme="1"/>
        <rFont val="Arial"/>
        <family val="2"/>
      </rPr>
      <t xml:space="preserve">
*semana de la felicidad.
*Riesgo Psicosocial (orietacion psicologica a los colaboradores que así lo requieren, se inscribieron y realizaron la actividad 6 personas).
*Capacitacion seguridad vial, esta actividad se realiza por medio de la plataforma del servicio civil distrital y la secretaría de movilidad, en tema especifico de movilidad en motociclistas y PESV.
*Actividad de intervención, estilo de vida saludable, en esta intervención se realiza un trabajo de biodanza, entregando herramientas para activar acciones físicas y alimenticias, que permitan el bienestar y la salud corporal, este taller enrriquecido con la información entregada en los talleres realizados en semana de la felicidad, permitieron ampliar el contexto para esquemas efectivos en estilos de vida y trabajo saludable.</t>
    </r>
  </si>
  <si>
    <t xml:space="preserve">Segundo Trimestre </t>
  </si>
  <si>
    <t>En el pimer trimestre se han adelantado,las gestiones pertinentes para adelantar la adquisición de la totalidad de los predios, a la fecha se adelanta la adquisición de 2 predios por enajenación voluntaria, las cuales se encuentran en elaboración de las escrituras para poder ser inscritas
A la fecha se han adquirido 88 predios de un total de 90 por adquirir.
Se propone nueva fecha para el cumplimiento del indicador ya que las escrituras de los predios pendientes de inscribir se encuentran en tramite</t>
  </si>
  <si>
    <t>Para el desarrollo de la implementación de estrategias de comunicación externa, se adelantaron las siguientes acciones: 
• Acciones de Free Press: se ha realizado una importante labor de free press, para dar a conocer los proyectos y el estado de estos, así como, resaltar la labor de la Empresa en términos de Renovación, Revitalización y Desarrollo Urbano. Dicha labor dio ha dado como resultado 37 publicaciones en medios.
• Comunicados: se han realizado 6 comunicados que han sido publicado en la página web institucional.
• Piezas gráficas: se ha realizado el diseño de 450 piezas gráficas para comunicación externa.
• Piezas gráficas impresas: Durante la vigencia 2021 se han realizado 395 impresiones.
• Diseño de presentaciones externas: se han realizado 17 presentaciones externas.
• Producción de animaciones cortas: Durante la vigencia 2021, se han realizado 12 animaciones cortas
• Producción audiovisual para comunicación externa: se han realizado 35 videos para comunicación externa.
• Estrategias redes sociales ERU: se han implementado 28 estrategias para redes sociales.
• Apoyo a las Estrategias redes sociales de la Alcaldía: en el marco de las estrategias de comunicaciones para redes sociales diseñadas por la Alcaldía, la ERU ha apoyado e implementado 122 sinergias.
• Mediciones redes sociales: se ha realizado 6 informes, con periodicidad mensual con las métricas correspondientes a las siguientes redes sociales de la Entidad (Twitter, YouTube, Instagram, Facebook).
• Página web: se han realizado 6 informes correspondientes al reporte mensual de las estadísticas, métricas y publicaciones realizadas en el sitio web www.eru.gov.co.</t>
  </si>
  <si>
    <t>Para el desarrollo de la implementación de estrategias de comunicación interna se adelantaron las siguientes acciones: 
• Piezas gráficas: se realizaron 212 piezas gráficas para comunicación interna.
• Campañas de comunicación interna:  se realizaron y/o adaptaron 48 campañas de comunicación interna.
• Campañas de comunicación interna en el marco de las fechas especiales: se han realizado 5 campañas internas de comunicación en el marco de las fechas especiales.
• Difusión interna de información:  se realizó la difusión de 69 campañas informativas, temáticas o actividades internas, solicitadas por la Alcaldía de Bogotá y/o otras entidades.
• Diseño de presentaciones internas: se han realizado 9 presentaciones.
• Producción audiovisual: se han realizado y publicado 17 videos.
• Jornadas de registro audiovisual: se han realizado 57 jornadas de registro audiovisual. 
• Intranet: se han realizado 6 informes correspondientes al reporte mensual de las estadísticas, métricas y publicaciones realizadas en la Erunet.</t>
  </si>
  <si>
    <t>1. PERFIL PRELIMINAR REENCUENTRO: (áreas de oportunidad del PP Calle 24, y La Estrella)
Se culminó el perfil preliminar de acuerdo con los capítulos establecidos en el ciclo de estructuración de proyectos, de ámbito de estudio, diagnóstico normativo, diagnóstico urbanístico, y la elaboración de la propuesta urbana del proyecto reencuentro.
2. PERFIL PRELIMINAR PLAN PARCIAL SAN FELIPE
Se culmino la elaboración del perfil preliminar, de acuerdo a los componentes establecidos en el ciclo de estructuración de proyectos, identificación de áreas de oportunidad, ámbito de estudio, marco de referencia, análisis normativo, diagnóstico urbanístico, predial y socioeconómico y la elaboración de la propuesta urbana. Se realizó revisión de la formulación del instrumento de acuerdo a condiciones nuevo POT
3. PERFIL PRELIMINAR PLAN PARCIAL PUERTA DE TEJA
Se continua avanzando en la elaboración del perfil preliminar, elaborando la estructura e introducción del documento, ámbito de estudio, marco de referencia, análisis normativo, diagnóstico urbanístico, predial y socioeconómico de acuerdo a los componentes del perfil preliminar  establecidos en el ciclo de estructuración de proyectos.
Se recopiló y consolidó la información catastral y la cartografía base de la etapa del documento que se está elaborando.
Se avanza en la elaboración de textos y cartografía del perfil preliminar.</t>
  </si>
  <si>
    <t>Para la formulación del Plan Parcial Centro - San Bernardo avanzó en las siguientes actividades:
La formulación del Plan Parcial Centro - San Bernardo avanzó en las siguientes actividades:
* Se recibió la respuesta de las solicitudes de factibilidades de ETB, VANTI, CODENSA y EAB y se realizó la solicitud de determinantes ante la Secretaria Distrital de Planeación. Se recibió un oficio por parte de la SDP el día 26 de mayo con radicado No 2-2021-40152, en la cual se dio respuesta a las determinantes solicitadas. 
* Se avanza en la etapa precontractual y contractual de los estudios técnicos complementarios que servirán como base para el proceso de formulación del plan parcial.  
* Estudio de Movilidad: Una vez adjudicado el contrato de estudios técnicos de movilidad, se dio inicio al contrato, definiendo cronograma, metodología y el área de influencia para realizar el estudio. En abril se recibió y revisó el diagnóstico del estudio de movilidad para incorporarse al capítulo de diagnóstico del documento técnico de soporte. Se envió la propuesta de aprovechamientos urbanísticos del plan parcial para que la empresa consultora de inicio a la formulación del estudio de movilidad, la cual  continúa avanzando .
* Estudio de Redes:  Se terminaron de elaborar los estudios previos para la contratación de los estudios de redes para formulación del plan parcial, después de haber realizado una evaluación de valores históricos, estudios de mercado y evaluación de factores, y fueron presentados y aprobados ante el comité de contratación. En el mes de mayo se abrió el proceso de contratación. Durante el mes de junio se desarrolló la convocatoria pública, en la que se realizó presentación de las propuestas, cierre de la invitación, publicación del informe de evaluación preliminar, y del informe final de evaluación y fue adjudicado el contrato a la firma consultora Gómez Cajiao.
* Censo Socioeconómico: Con la Oficina de Gestión Social se realizaron mesas de trabajo para definir el alcance de estudios de censo socioeconómico y se enviaron los insumos solicitados para elaboración de los estudios previos para la contratación del Censo. Adicionalmente se realizó por parte de la Oficina de Gestión Social los estudios de mercado para la contratación del censo socioeconómico y se evaluó la contratación de los estudios conforme al concepto entregado por la Secretaria Distrital de Planeación, para los predios priorizados para la intervención y que va gestionar la ERU. 
Se desarrollo el cronograma para la contratación de ejecución del Censo por parte de la Oficina de Gestión Social, la cual prevé julio como fecha programada para dar inicio al censo socioeconómico. Se desarrollaron los estudios previos para la contratación del censo y fueron llevados al comité de contratación y se obtuvo la aprobación. 
Se encuentra definida la metodología del espacio de participación Juntos Construimos, para trabajar en los temas de caracterización económica del Plan Parcial, y adicionalmente se realizaron recorridos en el territorio los días 13, 15 y 19 de abril para posteriormente definir cuando se va dar el espacio de participación Juntos Construimos en la zona. En el marco de la construcción de redes de confianza, el grupo de la oficina social está adelantando unas encuestas de percepción a la comunidad de Centro San Bernardo y el martes 22 de junio se tuvo el primer grupo focal con residentes del sector.
* Se desarrolló un análisis de los encadenamientos económicos del sector con el fin de caracterizar las actividades con mayor relevancia en el ámbito del Plan Parcial y establecer estrategias para su incorporación. Se finalizó el estudio de cadenas productivas, el cual sirve como insumo la formulación del plan parcial.
*  Se encuentra finalizado el diagnóstico socioeconómico, el cual fue construido con información de fuente secundaria, se espera ajustar el documento de acuerdo al levantamiento de información primaria obtenida a través de los espacios de participación con la comunidad y del censo para las manzanas priorizadas (3, 13, 15 y 19).
* Se finalizó el estudio de valoración patrimonial, elaborando el capítulo de introducción, valoración de los inmuebles, evaluación histórica del contexto, y análisis de los criterios de valoración de predio 29 (manzana 31) y valoración de los predios 30, 31, 32, y 33 (sobre los que se realizó análisis de cubierta y contextual de manzana en donde se localizan los inmuebles). El estudio de valoración fue radicado ante el Ministerio de Cultura bajo el radicado S2021001576 del 30 de abril de 2021. Se realizó presentación del estudio de valoración ante IDPC. Y se presentó el estudio de valoración patrimonial, el 23 de junio ante el Consejo Distrital De Patrimonio Extraordinario, generando como resultado final la no exclusión de los BICs.
* Se está elaborando la propuesta urbanística del Plan Parcial Centro San Bernardo, se avanzó en la definición de usos y aprovechamientos, se priorizaron manzanas de interés para la gestión por parte de la ERU, se definieron intervenciones de corto plazo para la reconquista del espacio público, el plan parcial centro san bernardo fue seleccionado dentro del programa barrios vitales como una de las 5 intervenciones en donde se formulará una propuesta de supermanzana. Para lo anterior se ha asistido a talleres de urbanismo dirigidos por el catalán Salvador Rueda. Se definieron y priorizaron las intervenciones tempranas y se definió el detalle de las (3) intervenciones (parque san bernardo, calle 2, cruce de la carrera 10 con calle 2). Se planteo un cronograma para las intervenciones y se avanzó con la elaboración del presupuesto de las intervenciones.
Se cuenta con una propuesta más avanzada de perfiles viales, propuesta de espacio público, y de Unidades de Actuación Urbanística.
*  Se avanzó en el componente de diagnóstico del documento técnico de soporte del Plan Parcial, de acuerdo al ciclo de estructuración de proyectos.
*   De acuerdo a las determinantes enviadas por SDP, se debe contemplar el estudio de ambiente para la formulación del Plan Parcial, por lo cual se hará el estudio de mercado para realizar los estudios previos que servirán como insumo para la contratación del estudio.
* Se realizó consulta al Ministerio de Cultura para aclarar la delimitación del plan parcial dentro del ámbito de aplicación del PEMP del Centro Histórico y saber si se requiere aprobación por parte de esta Entidad.</t>
  </si>
  <si>
    <t xml:space="preserve">Concurso de Arquitectura “Proyectos Emblemáticos San Juan de Dios”.
El 21 de enero se radicó el documento de pre bases ante el MINCULTURA con el fin de obtener su aprobación, y posteriormente adelantar la comunicación de las bases definitivas.
En febrero se recibieron las observaciones por parte del Ministerio de Cultura de las prebases entregadas en diciembre de 2021 las cuales demandaron ajustes y tiempos adicionales. 
Como primera acción, se generó una suspensión al contrato con la Sociedad Colombiana de Arquitectos - SCA hasta el 15 de marzo de 2021 y se priorizaron unos estudios que se consideran de mayor relevancia.  Se redefinió el cronograma preliminar con base en las observaciones realizadas por el Ministerio de Cultura y la suspensión del contrato con SCA.
Se adelantó todo el trabajo de planimetría anexo a las prebases, y los renders que fueron insumos para los concursantes.
Durante el mes de abril se ajustaron las prebases por parte de la Sociedad Colombiana de Arquitectos, para lanzamiento de las mismas. 
Se radicó ante la ERU, el martes 27 de abril un avance de las pre - bases ajustadas por parte de la SCA y el 06 de mayo se radicaron las prebases definitivas, y se enviaron a la dirección de contratos la cual realizo algunas observaciones que fueron subsanadas. El 27 de mayo se llevó a cabo el evento de lanzamiento de las pre bases y el 10 de junio el lanzamiento de las bases finales del concurso de arquitectura para los proyectos emblemáticos del Complejo San Juan De Dios.
Se realizó visita al CHSJD 11 de junio, para hacer un recorrido por los espacios objeto del concurso y realizar aclaraciones a los concursantes.  (103 concursantes en visita de la mañana, 143 visitantes en audiencia de aclaraciones).
Se prevé entrega de las propuestas por parte de los participantes, el 21 de Julio.
</t>
  </si>
  <si>
    <t xml:space="preserve"> Estudio de arqueologìa Preventiva del proyecto Polígono II
Entre enero y febrero de 2021, se llevo a cabo las fases de análisis de laboratorio, y  elaboración del informe final de prospección arqueológica, que fue entregado el 10 de febrero de 2020, quedando pendiente la etapa de Radicación y evaluación por parte del ICANH.
El 11 de febrero de 2021 se entregó el informe final por parte del Consultor.  Se realizó la revisión por parte del Supervisor del contrato y aprobación por parte del Gerente General. Actualmente la ERU, se encuentra a la espera de la aprobación del estudio de arqueología preventiva de acuerdo a la radicación realizada ante el ICANH el 12 de marzo de 2021. El ICANH, dio respuesta EL 09 de abril mediante observaciones que deberán ser subsanadas por la ERU. fueron revisadas con el equipo de arqueologia el 12 de abril y se espera tener los documentos ajustados el 19 de abril para posterior revisión del supervisor de contrato y radicación ante el ICANH el 26 de abril. El equipo de arqueología de los Andes radicó ante la ERU, el 21 de abril los ajustes solicitados por el ICANH, previa revisión en conjunto con la Empresa. Los documentos con los ajustes incorporados fueron revisados por el equipo supervisor del contrato  y aprobados por el Gerente General el dia 26 de abril para posterior radicación ante el ICANH. (No S202001483). Se recibieron nuevas observaciones, que están siendo revisadas por el grupo de consultor y se realizó una mesa de trabajo con el ICANH, el 01 de junio para llevar a cabo una revisión conjunta de acda una de las observaciones. Se requiere prorrogar el contrato (2) meses mientras se da respuesta a observaciones. Se radicó el diagnóstico del estudio el 08 de junio con radicado No S2021002129  y radicó la respuesta a observaciones el 11 de junio 2021. El 24 de junio se recibio respuesta por parte del ICANH, en la se dio aceptación del diagnóstico.
</t>
  </si>
  <si>
    <t xml:space="preserve">En el proyecto asociado al área de oportunidad del Distrito Aeroportuario, avanzo en las siguientes actividades:
El proyecto asociado al área de oportunidad del Distrito Aeroportuario, avanzó en las siguientes actividades:
*Se avanzó en la elaboración del documento técnico de soporte correspondiente a la etapa preliminar del proyecto.
*Se avanzó en la definición de conceptos, productos y cartografía para incluir en el DTS y se envió el análisis de áreas de oportunidad a la SDP para su evaluación.
* El 3 de marzo, en reunión con la con la Alcaldía y la SDP, se definió una priorización y la directriz de dirigir los dineros de regalías a proyectos que logren Fase 3, teniendo en cuenta lo anterior, se va a buscar alternativas para poder seguir con la formulación del proyecto asociado a la OE Aeropuerto. 
*Se realizó mesa de trabajo el 11 de marzo con SDP, en la que se redefinieron actividades del proyecto, teniendo en cuenta que no se contratará con presupuesto de fuente regalías. En este sentido, a ERU inició la programación de las actividades y el presupuesto requerido para la formulación de un proyecto piloto (Plan Parcial). 
* Se finalizó el documento técnico de soporte con sus anexos correspondiente a la etapa preliminar del Proyecto y fue socializado con la Secretaria Distrital de Planeación y enviado oficialmente el 30 de abril.
La ERU, presento la propuesta a la SDP, SDE y la invitación a otros actores para participar en el proceso, como parte de la articulación interinstitucional.
En conjunto con la Cámara de Comercio de Bogotá -CCB se analizó la posible articulación de proyectos priorizados por la comisión regional de competitividad, y los ámbitos de intervención de aglomeraciones económicas, teniendo como conclusión que por ahora no es posible establecer una relación directa entre ellos.
* Como parte de las actividades de la etapa preparativa para el proyecto piloto, se propuso adelantar un estudio de oferta y demanda para la formulación de un instrumento de planeamiento asociado a la OE del Aeropuerto, para lo cual se solicitaron unas cotizaciones a fin de realizar la elaboración de estudios técnicos que se requerirá para su contratación. A mayo se cuenta con una primera versión de estudios previos para la contratación del estudio de demanda.
* El 22 de junio se llevó a cabo reunión con la Unidad Administrativa Especial de Catastro y con Cámara de Comercio de Bogotá y se definió realizar un trabajo conjunto de análisis de los proyectos de aglomeraciones económicas con seguimiento semanal.
Se envió solicitud de cotizaciones con la nueva versión que incluye el ejercicio de retroalimentación de las entidades, a Econometría, Tinsa, TM Consultores, IDOM, Economía urbana, JLL consultores, CBRE y se dio respuesta el 18 de junio por parte de IDOM, JLL Consultores, Tinsa, para realizar la versión final de estudios previos para la contratación del estudio de oferta y demanda.
Teniendo en cuenta las cotizaciones recibidas se elaboró una nueva versión de los estudios previos para la contratación del estudio de demanda versión que fue socializada con la CCB e INVEST Bogotá con el objetivo de recibir retroalimentación y definir un posible rol en el desarrollo de ese estudio.
*Se continua avanzando en la elaboración del perfil preliminar, elaborando la estructura e introducción del documento, ámbito de estudio, marco de referencia, análisis normativo, diagnóstico urbanístico, predial y socioeconómico de acuerdo a los componentes del perfil preliminar  establecidos en el ciclo de estructuración de proyectos.
Se recopiló y consolidó la información catastral y la cartografía base de la etapa del documento que se está elaborando.
Se avanza en la elaboración de textos y cartografía del perfil preliminar.
Se realizó recorrido en el ámbito de plan parcial puerta de teja y se determinó la necesidad de adelantar la caracterización socioeconómica al interior de la Subgerencia de Gestión Urbana.
</t>
  </si>
  <si>
    <t xml:space="preserve">Para la formulación del plan parcial Estación Metro 26, avanzó en las siguientes actividades:
* Estudio de Movilidad: Se dio inicio al contrato, definiendo cronograma, metodología y el área de influencia para realizar el estudio. Posteriormente se dio inicio al levantamiento de información por parte del consultor y en abril se recibió y se revisó el diagnóstico del estudio de movilidad para incorporarse al capítulo de diagnóstico del Documento técnico de soporte. Se envió la propuesta de aprovechamientos urbanísticos del plan parcial para que la consultora de inicio a la formulación del estudio de movilidad. Por parte del consultor se ha avanzado en la formulación y simulaciones de tráfico.
* Estudio de Redes: Se finalizaron los estudios previos para la contratación de los estudios de redes para formulación del plan parcial, después de haber realizado una evaluación de valores históricos, estudios de mercado y evaluación de factores, y fueron presentados ante el comité de contratación extraordinario en el mes de abril de 2021. El proceso de contratación fue publicado en el secop, y se recibieron observaciones de los posibles oferentes, las cuales se les dio respuesta a las observaciones en la última semana de mayo. Durante el mes de junio se desarrolló la convocatoria pública, en la que se realizó presentación de las propuestas, cierre de la invitación, publicación del informe de evaluación preliminar y del informe final de evaluación y fue adjudicado el contrato a la firma consultora Gómez Cajiao.
* Se revisó en conjunto con la Subgerencia Inmobiliaria las simulaciones financieras de las UAU 1, 2, 3 y 4 elaboradas por la Subgerencia de Gestión Urbana y se terminó el ejercicio de las simulaciones financieras de todas las unidades de gestión urbanísticas.
* Se continúa evaluando la participación y vinculación de la Empresa Metro y Transmilenio dentro del esquema de negocio que les resulte más atractivo para vincularse a la gestión futura del Plan Parcial, para lo cual se están realizando mesas de trabajo interinstitucionales, para revisar las opciones de desarrollo de intervenciones conjuntas. 
* Se realizó reunión con Metro y JLL consultoría, el 08 de junio para revisión del esquema general de aprovechamientos y la participación de Transmilenio en el plan parcial.
* Se avanzó en la estructura de costos, utilidades e ingresos de las UAU 1 a la 4. El plan parcial se encuentra en etapa de afinación de modelo financiero. 
* La Consultoría con Banco Mundial aportó elementos para evaluar la propuesta de usos y aprovechamientos del Plan Parcial, y con base en estos insumos ajustar el reparto de cargas y beneficios. Se tuvo una reunión el 20 de mayo para terminar de afinar el modelo de cargas y beneficios y el modelo de asociación de la Empresa Metro en el negocio y se encuentra a la espera de la retroalimentación de la EMB. 
 La Subgerencia de Gestión Urbana elaboro el documento de justificación jurídica para la aplicación del derecho real de superfie. 
Se realizó reunión con Subgerencia de Desarrollo de Proyectos , para evaluar los valores del plan parcial. Con base en esta información se revisará cargas y los costos directos de construcción, lo que permitirá ajustar el modelo de cargas y beneficios y determinar margen de utilidad del Plan Parcial Calle 26 y Plan Parcial calle 24. La semana del 21 de junio se avanzó en elaboración de las simulaciones financieras de cada unidad de actuación. 
Se llevo a cabo la Radicación de la solicitud de exclusión de bienes de interés cultural, la cual tuvo observaciones que deberán ser subsanadas para ser presentado en julio ante el Consejo Distrital De Patrimonio. En la ultima semana de junio se enviaron las cartas firmadas por los propietarios para tener la suficiencia en la información para adelantar el trámite.
</t>
  </si>
  <si>
    <t xml:space="preserve">Para la formulación del plan parcial Calle 24, avanzó en las siguientes actividades:
* Se elaboró la propuesta de delimitación del área del Plan Parcial Calle 24
* Se realizó la radicación de solicitud de servicios públicos en ETB, ENEL, EAB, VANTI y Se recibió respuesta de factibilidad de las Empresas ETB, ENEL, EAB y VANTI. y para poder realizar la solicitud de determinantes ante la Secretaria Distrital de Planeación en junio de 2021.
* Se avanza en la etapa precontractual y contractual de los estudios técnicos complementarios que servirán como base para el proceso de formulación del plan parcial.  
* Estudio de Movilidad: Se dio inicio al contrato, definiendo cronograma, metodología y el área de influencia para realizar el estudio. Posteriormente se dio inicio al levantamiento de información por parte del consultor y en abril se recibió y se revisó el diagnóstico del estudio de movilidad para incorporarse al capítulo de diagnóstico del Documento técnico de soporte. Se envió la propuesta de aprovechamientos urbanísticos del plan parcial para que la consultora de inicio a la formulación del estudio de movilidad. Por parte del consultor se ha avanzado en la formulacón y simulaciones de tráfico.
* Estudio de Redes: Se finalizaron los estudios previos para la contratación de los estudios de redes para formulación del plan parcial, después de haber realizado una evaluación de valores históricos, estudios de mercado y evaluación de factores, y fueron presentados ante el comité de contratación extraordinario en el mes de abril de 2021. El proceso de contratación fue publicado en el secop,  y se recibieron observaciones de los posibles oferentes, las cuales se les dará respuesta a las observaciones en la última semana de mayo. Durante el mes de junio se desarrolló la convocatoria pública, en la que se realizó presentación de las propuestas, cierre de la invitación, publicación del informe de evaluación preliminar y del informe final de evaluación y fue adjudicado el contrato a la firma consultora Gómez Cajiao.
* Censo Socioeconómico: Con la oficina de gestión social se realizaron reuniones para definir el alcance de estudios de censo socioeconómico y fueron enviados los insumos solicitados para elaboración de los estudios previos para la contratación del Censo. Se realizó los estudios de mercado para la contratación del censo socioeconómico y se evaluó el alcance de la contratación conforme al concepto entregado en abril por parte de la Secretaria Distrital de Planeación. Teniendo en cuenta lo anterior, se realizará la caracterización socioeconómica con fuentes secundarias, para lo cual se va a desarrollar los estudios diagnóstico socioeconómico, de acuerdo al alcance definido. Se está desarrollando al interior de la Subgerencia una caracterización socioeconómica, para ser posteriormente ser enviada a la oficina de gestión social para revisión y retroalimentación. 
* Se avanzó en la elaboración de los componentes de la memoria justificativa y el diagnóstico urbanístico, y predial, la propuesta urbanística, propuesta de delimitación de las UAU, asignación de cargas urbanísticas, simulación financiera, sistema de reparto de cargas y beneficios del plan parcial para la afinación de la propuesta del PEMP del cementerio, y se continuará con la propuesta más detallada de acuerdo al ciclo de estructuración de proyectos.
*  Se realizó la elaboración del anuncio de proyecto para el plan parcial calle 24, el cual se encuentra en revisión por parte del abogado de la Subgerencia de Gestión Urbana.
*  Se realizó la solicitud a la Dirección de Predios del análisis predial con énfasis en las manzanas que son tentativas para adquisición, con el fin de realizar la caracterización predial del plan parcial calle 24.
* Se llevó a cabo reuniones con el equipo de formulación del PEMP de Cementerios, UAESP y Ministerio de Cultura, en la que se solicitó revisar cargas patrimoniales dentro del Plan Parcial por lo que se evaluó las cargas y beneficios de Plan Parcial y se realizaron simulaciones financieras con el fin de determinar la viabilidad de la solicitud.
* Se llevo a cabo reunión 10 de junio con el equipo formulador del PEMP del cementerio para revisión en conjunto del planteamiento urbanístico, cargas urbanísticas, simulación financiera, sistema de reparto de cargas y beneficios del plan parcial, así como se compartieron avances de la formulación del PEMP del cementerio y se acordó la propuesta de aprovechamientos del plan parcial Calle 24.
* Se elaboro un análisis bioclimático para la definición del planteamiento urbanístico que será incluido en el componente ambiental del plan parcial.
* Se realizó reunión con Subgerencia de Desarrollo de Proyectos, para evaluar los valores del plan parcial. Con base en esta información se revisó cargas y los costos directos de construcción, lo que permitirá ajustar el modelo de cargas y beneficios y determinar margen de utilidad del Plan Parcial calle 24.
</t>
  </si>
  <si>
    <t>En la formulación del Plan Parcial - San Felipe,  avanzó en las siguientes actividades:
* Se avanzó en actividades de  la etapa preparativa (recolección de información, delimitación priorización de áreas de oportunidad, análisis cartográfico).
* Se realizó análisis y revisión de las condiciones de las áreas de oportunidad (Corredor Metro, San Felipe, Calle 51,  Calle 60 y Ramal Metro) y la revisión de condiciones de alturas, usos tenencia de propiedad.
* La delimitación definitiva obedece a una evaluación de las condiciones de aprobación del POT, e incorporación de nuevas áreas al tratamiento de renovación urbana y las condiciones actuales de suelo de tratamiento de renovación urbana, lo que determina una redelimitación del plan parcial que coincida con el ámbito del Decreto 823 de 2019.
Se están elaborando los oficios para la solicitud de cotizaciones que servirán de base para la elaboración de estudios previos de los estudios técnicos.
*Se culmino la elaboración del perfil preliminar, de acuerdo a los componentes establecidos en el ciclo de estructuración de proyectos, identificación de áreas de oportunidad, ámbito de estudio, marco de referencia, análisis normativo, diagnóstico urbanístico, predial y socioeconómico y la elaboración de la propuesta urbana. Se realizó revisión de la formulación del instrumento de acuerdo a condiciones nuevo POT.</t>
  </si>
  <si>
    <t xml:space="preserve">Se realiza el acompañamiento, la coordinacion interinstitucional y seguimiento  semanal a la ejecucion de las actividades necesarias para el cumplimiento de los cronogramas del proyecto, el cual presenta a la fecha el siguiente estado:
BRONX DISTRITO CREATIVO 
 1. MC1: El contrato No 6 de 2021 de estudios y diseños suscrito el 18 de mayo con Consorcio BOO Y se firmó el contrato 07 de 2021, el 18 de mayo, el cual fue suscrito con Consorcio Interbronx (Interventoria). El acta de inicio se suscribió el 2 de junio y actualmente se encuentra en ejecución de la primera Fase del contrato.. 
2. ESTRUCTURACIÓN APP: Se publicó proyecto de términos de referencia el 14 de mayo de 2021, se publicó Términos de Referencia Definitivos el 11 de Junio de 2021, se prevé publicar Respuesta a observaciones a TDR definitivos junto con adenda el 29 de Junio  / * Respecto a la supervisión del contrato de estructuración de APP se realizará directamente desde la ERU con un grupo de profesionales de apoyo a la supervisión.
3. OBRAS PRIMEROS AUXILIOS: Contrato No 02 de 2020- El contrato está 100% ejecutado, terminó el 21 de junio de 2021, actualmente se encuentra en atención de observaciones para el recibo de obra final, consolidación de documento de cierre como son el acta de terminación, los planos record, el informe final, y los manuales de mantenimiento, para avanzar con la liquidación.
ALCALDIA LOCAL DE LOS MARTIRES.El Fondo de Desarrollo Local de los Martires continua desarrollando la gestión de los recursos adicionales requeridos para la ejecución de la etapa de obra, el 11 de junio es emitido Acuerdo Local No 002 de 2021 de la JAL de adicion de recursos al presupuesto del FDLM y el 21 de junio es firmado Decreto 05 de 2021 mediante el cual se sanciona el acuerdo local No 002 de 2021, se continua con la gestión para la vinculación de recursos al PAD Martires y al convenio 134 de 2016  / Se realizan mesas de trabajo con  la SGDP para la revision de los documentos de la estructuración del proceso de contratación de las obras (Edificio + APAUP).
CENTRO DE TALENTO CREATIVO. El contratista consolida y radica respuesta a observaciones  ante curaduria No 5 y ante el Ministerio de Cultura el dia 26 de mayo de 2021. los contratos son suspendidos hasta el 5 de agosto de 2021 o ante el pronunciamiento de las entidades competentes para la aprobacion de los diseños. 
 </t>
  </si>
  <si>
    <r>
      <t xml:space="preserve">IDRD
_ Se solicitó reparto de minuta de  de Escritura Pública de 2 inmuebles  a favor del IDRD y quedó radicada en la Not 53 con número 1543  . Se encuentra en revisión del IDRD y de Alianza Fiduciaria  en 15 de junio de 2021.
_ Se elaboró minuta de  transferencia de 11 predios de ERU a IDRD,  radicada en Not 54 el 28 de mayo de 2021. Se encuentra en revisión por las partes.
_ EP de transferencia de  7 predios al IDRD  (trámite en la Not 54) devuelta por el IDRD a la ERU para aclaraciones que se encuentran en trámite de solución.
_ Se elaboró minuta de transferencia de  3 predios a IDRD , se radicó en Notaría 57 el 16 de junio de 2021.  Se encuentra en elaboración en la Notaría.
_ Se elaboró minuta de transferencia de 2 predios a IDRD , se radicó en Notaría 56 el 16 de junio de 2021.  Se encuentra en elaboración en la Notaría.
Con estas minutas se han realizado gestiones de transferencia de 35 predios, de los cuales se encuentran registrados los 10 predios de la EP 969 de 2020.
</t>
    </r>
    <r>
      <rPr>
        <sz val="12"/>
        <color rgb="FFFF0000"/>
        <rFont val="Arial"/>
        <family val="2"/>
      </rPr>
      <t xml:space="preserve">FUGA
</t>
    </r>
    <r>
      <rPr>
        <sz val="12"/>
        <rFont val="Arial"/>
        <family val="2"/>
      </rPr>
      <t xml:space="preserve">HACIENDA EL CARMEL. </t>
    </r>
    <r>
      <rPr>
        <sz val="12"/>
        <color rgb="FFFF0000"/>
        <rFont val="Arial"/>
        <family val="2"/>
      </rPr>
      <t xml:space="preserve"> 
</t>
    </r>
    <r>
      <rPr>
        <sz val="12"/>
        <rFont val="Arial"/>
        <family val="2"/>
      </rPr>
      <t>Se cuenta con un borrador de resolución de transferencia al IDPC el cual se encuentra en validación por parte de la dirección de Predios.
Se han ejecutado 9 actividades en el primer semestre de 11 actividades programadas para la vigencia 2021.</t>
    </r>
  </si>
  <si>
    <t>Durante este periodo se desarrollaron diversos análisis relacionados con predios o polígonos específicos, así como el desarrollo del proyecto de Predios Fiscales, en el marco del trabajo articulado con todas las entidades distritales.
Sobre el predio clasificado como AAA0156KMXR, se amplió el análisis para determinar un costo económico para su manejo y desarrollo en la lógica de un proceso de generación de valores adicionales para la definición de un valor de remuneración eficiente para la empresa. Este trabajo complementa lo desarrollado en el periodo anterior.
Por demanda de procesos de negociación y análisis estratégico, se desarrolló el estudio de 5 predios o polígonos o referencias generales, para su caracterización a nivel normativo o estratégico inmobiliario.
     a. Terminal de Soacha: análisis de viabilidad de proyecto inmobiliario.
     b. Villa Javier: análisis de oportunidades de desarrollo de productos inmobiliarios
     c Cruces: análisis de oportunidades de desarrollo de productos inmobiliarios
     d. Universidad Distrital: Identificación de norma, tratamiento urbanístico y área general de actividad de nuevo POT para oportunidades de desarrollo. 
      e. Predios SED. Análisis de localización de predios cercanos a colegios de la SED.
      f. Diversas acciones. Análiis de cercanía de predios ERU al rededor de diversos polígonos identificados a saber (i) predios o zonas para integración social, (ii) predios cercanos a zonas d eimpacto por paro nacional y (iii) predios cercanos a propuestas de desarrollo de temas de manejo de residuos sólidos. 
En relación al proyecto de predios fiscales se desarrolló un análisis de más de 4.000 registros desarrollando un proceso de georreferenciación, análisis de información y priorización de predios para análisis de oportunidades de desarrollo inmobiliario, para aportar en la demanda de servicios que está desarrollando el Distrito en la gestión integral de sus bienes.</t>
  </si>
  <si>
    <t>1. Santa Cecilia: Se realizaron las modelaciones estáticas y dinámicas con los resultados del último avalúo disponible del predio que permitía un mejoramiento de las unidades inmobiliarias. Se presentó en comité de Gerencia para aprobración de la viabilidad financiera y se propuso realizar una ronda de socialización del predio por parte de la Dirección Comercial para la medición del interés del mercado. En comité con la Secretaría de Hábitat del 29/06/21 se solicitó la inclusión de la modelación con topes de valor de vivienda de 130SMMLV o la mezcla de precios para evaluar la posibilidad de asignar en el proyecto subsidios distritales. Al cierre del primer semestre el modelo se encuentra en ajuste por solicitud realizada por la Secretaria de Hábitat.
2. Usme II Idipron: La Gerencia de Vivienda solicitó la prefactibilidad financiera y la evaluación del modelo financiero presentado por la Corporación Gestión &amp; Desarrollo que había presentado como parte de su propuesta para el desarrollo del proedio. Se realizaron mesas de trabajo y modelaciones parciales con la información presentada por la SGI y la SDP hasta obtener un modelo definitivo presentado en comité de vivienda el 13/05/21 con las conclusiones de la evaluación y las recomendaciones por parte de la GEP en un documento radicado a la Gerencia de Vivienda con número I2021001500
3. SAE 175: Al cierre del primer semestre se cuenta con una prefactibilidad estática financiera. El modelo se encuentra en revisión por parte de la SGI en cuanto a las cabidas después de ejercicios realizados por la SDP donde no se ha obtenido viabilidad financiera del predio por los costos directos del presupuesto inmobiliario. El predio se ha presentado en la Secretría de Hábitat para inclusión en escenarios de subsidios de vivienda Distritales
4. Sociego: El lote de sosiego está siendo valorado por el esquema de "Vivienda industrializada" en el modelo que se está trabajando con Conconcreto de manera conjunta. En la actualidad se cuenta con un modelo preliminar y se está a la espera de una mesa de trabajo con Concreto para validar la información correspondiente a los costos directos del esquema.
5. PP Estación Sabana: El Plan Parcial se encuentra en revisión jurídica y en realización de presupuesto por parte de la Dirección de Predios y de la Oficina de Gestión Social para la validación de los costos asociados con la gestión sobre las unidades 2 y 4 correspondientes al desarrollo público. Se han realizado mesas de trabajo con Constructira Capital para el entendimiento del modelo de negocio planetado por ellos y la solicitud formal del esuqmea propuesto para el desarrollo de las unidades correspondientes a la ERU.
6. Usme II Plan Parcial 3 Quebradas: Al cierre del primer semestre del año se cuenta con un modelo financiero consolidado pero en revisión por cuenta del prespuesto de urbanismo e inmobioliario que no ha permitido obtener el cierre financiero del modelo. Se adelantó el primer borrador de estudios previos para la contratación de la administración delegada para el desarrollo del urbanismo y se encuentra en validación y trabajo conjunto con la SDP para la definición y puntualización de obligaciones y actividades del proyecto. Adicionalmente se aelantaron las gestiones con Fiduciaria Colpatria para la apertura del Fideicomiso que realizará los desarrollos y del que la ERU será aportante de suelo.</t>
  </si>
  <si>
    <t>Se realizó un análisis de potenciales de desarrollo de vivienda de interés social y prioritario en relación a dos procesos de desarrollo, predios con oportunidad de revitalización o predios que puedan tener oportunidad de gestión vía propiedad fiscal. Para esto se desarrolló un ejercicio partiendo de todos los predios de la ciudad donde se identificaron 1.043 polígonos aptos de análisis, de los cuales se priorizaron 32 para un análisis de condiciones inmobiliarias, del cual se desarrollaron las correspondientes fichas de caracterización.
Para cada uno de los 32 predios se desarrolló una modelación con las posibles normas de revitalización  para establecer proyectos de desarrollo de vivienda. De estos se viabilizaron 16 polígonos en taller de subgerencia, para proceder al análisis de cabidas y posibles volumetrías para la determinación de una implantación inmobiliaria específica para ser entregadas a la Gerencia de Estructuración, lo cual está en ejecución.</t>
  </si>
  <si>
    <r>
      <t xml:space="preserve">Se realizó el seguimiento a los informes presentados por los Fideicomitentes Constructores, mediante reuniones periódicas, en las cuales se evidencia el siguiente resultado de la comercialización, escrituración y entrega:
Bosa 601: Proyecto comercializado al 100%
Victoria: Se encuentran 27 viviendas en proceso de comercialización 
Usme 3: A la fecha existen 75 acuerdos de negociación suscritos, de los cuales contamos con 44 resoluciones de SDVE y 31 en proceso de asignación </t>
    </r>
    <r>
      <rPr>
        <sz val="12"/>
        <color rgb="FFFF0000"/>
        <rFont val="Arial"/>
        <family val="2"/>
      </rPr>
      <t xml:space="preserve">
</t>
    </r>
    <r>
      <rPr>
        <sz val="12"/>
        <color theme="1"/>
        <rFont val="Arial"/>
        <family val="2"/>
      </rPr>
      <t xml:space="preserve">
La Colmena: Proyecto 100% comercializado. Actualmente contamos con 76 aptos entregados, 31 en trámite de escrituración y registro, 10 en proceso de firma de promesa de compraventa, 14 con promesa firmada en estudio de títulos y avalúos.
Usme 1 Etapa 1: Inicio del proceso de comercialización con el listado No. 1 enviado por la SDHT con 528 registros.</t>
    </r>
  </si>
  <si>
    <t>De los 100 predios a dquirir, se han adquirido y gestionao un total de 93 predios, los 7 predios restantes se encuentran en proceso de adquisición
El porcentaje de avance incluye predios intitucionales los cuales no son adquiridos mediante oferta de compra y para los cuales se adelantan gestiones con el IDU y el DADEP
Se propone nueva fecha para el cumplimiento del indicador ya que las escrituras de los predios pendientes de inscribir se encuentran en tramite</t>
  </si>
  <si>
    <t>De los 240 predios a dquirir, se han adquirido un total de 194 predios, los 44 predios restantes se encuentran en proceso de adquisición</t>
  </si>
  <si>
    <t>Se realizarón las siguientes reuniones:
13/04/2021 Revisión linea de tiempo mea de gestión delsuelo
23/04/2021 Socialización concepto SDP, estudio de titulos plan parcial linea del tiempo
02/06/2021 - 16/06/2021 - 28/06/2021 Verificación manzana 7 plan parcial estación Metro 26, Revisión manzana 7 plan parcial estación Metro 26, Revisión anuncion del proyecto Manzana 7</t>
  </si>
  <si>
    <t>El procentaje de avance se contempla al 50%, ya que la Dirección ha realizado el acompañamiento solicitada por las diferentes áreas para la elaboración de los actos administrativos delos proyecto priorizados por la empresa. Se revisaron los actos administrativos y las correspondientes cartografías del Decreto 513 de 2006 - Decreto 449 de 2007 y Decreto 492 de 2007 referentes al anuncio del proyecto para la Manzana 7 del Plan parcial Estación Metro 26 y respecto al anuncio del proyecto Centro San Bernardo actualmente se encuentra en revisión por parte de la Subgerencia Jurídica.
* Avance reportado de acuerdo al cumplimiento de las solicitudes realizadas para la presente vigencia (2021)</t>
  </si>
  <si>
    <t>El procentaje de avance se contempla al 49%, debido a que para el segundo trimestre se solicito la elaboración de 259 Estudios de Titulos, de los cuales se han elaborado 255
* Avance reportado de acuerdo al cumplimiento de las solicitudes realizadas para la presente vigencia (2021)</t>
  </si>
  <si>
    <t>Se entrego la proyección de valores del plan parcial Estación Metro 26
Se entrego el estado jurídico de los inmuebles de la manzanas 3 y 7 de estación central
Se valoraron 3 predios pertenecientes a la manzana 9 del plan parcial Estación Metro 26
* Avance reportado de acuerdo al cumplimiento de las solicitudes realizadas para la presente vigencia (2021)</t>
  </si>
  <si>
    <t>Se contenmpla la actividad al 50% ya que es una actividad bajo demanda respecto a lo que se solicite en la presente vigencia (2021), se atendió solicitud de Alianza Fiduciaria para las UAU 2,3,4 y 5</t>
  </si>
  <si>
    <t>Comité Institucional de Gestión y Desempeño.
Junio 9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</si>
</sst>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dd/mm/yyyy;@"/>
    <numFmt numFmtId="166"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b/>
      <sz val="14"/>
      <color theme="1"/>
      <name val="Calibri"/>
      <family val="2"/>
      <scheme val="minor"/>
    </font>
    <font>
      <b/>
      <sz val="12"/>
      <color theme="1"/>
      <name val="Calibri"/>
      <family val="2"/>
      <scheme val="minor"/>
    </font>
    <font>
      <sz val="11"/>
      <color theme="1"/>
      <name val="Arial"/>
      <family val="2"/>
    </font>
    <font>
      <sz val="10"/>
      <color theme="1"/>
      <name val="Arial"/>
      <family val="2"/>
    </font>
    <font>
      <b/>
      <sz val="10"/>
      <color theme="1"/>
      <name val="Arial"/>
      <family val="2"/>
    </font>
    <font>
      <b/>
      <sz val="10"/>
      <color indexed="8"/>
      <name val="Arial"/>
      <family val="2"/>
    </font>
    <font>
      <b/>
      <sz val="9"/>
      <color theme="1"/>
      <name val="Arial"/>
      <family val="2"/>
    </font>
    <font>
      <sz val="10"/>
      <color indexed="8"/>
      <name val="Arial"/>
      <family val="2"/>
    </font>
    <font>
      <sz val="9"/>
      <color theme="1"/>
      <name val="Arial"/>
      <family val="2"/>
    </font>
    <font>
      <sz val="10"/>
      <color rgb="FF202124"/>
      <name val="Arial"/>
      <family val="2"/>
    </font>
    <font>
      <sz val="8"/>
      <name val="Calibri"/>
      <family val="2"/>
      <scheme val="minor"/>
    </font>
    <font>
      <sz val="12"/>
      <name val="Arial"/>
      <family val="2"/>
    </font>
    <font>
      <b/>
      <sz val="12"/>
      <name val="Arial"/>
      <family val="2"/>
    </font>
    <font>
      <sz val="12"/>
      <color rgb="FF000000"/>
      <name val="Arial"/>
      <family val="2"/>
    </font>
    <font>
      <sz val="12"/>
      <color theme="1"/>
      <name val="Arial"/>
      <family val="2"/>
    </font>
    <font>
      <sz val="12"/>
      <color rgb="FF202124"/>
      <name val="Arial"/>
      <family val="2"/>
    </font>
    <font>
      <b/>
      <sz val="14"/>
      <name val="Arial"/>
      <family val="2"/>
    </font>
    <font>
      <sz val="12"/>
      <color rgb="FFFF0000"/>
      <name val="Arial"/>
      <family val="2"/>
    </font>
    <font>
      <u/>
      <sz val="12"/>
      <color theme="1"/>
      <name val="Arial"/>
      <family val="2"/>
    </font>
    <font>
      <b/>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xf numFmtId="9" fontId="2" fillId="0" borderId="0" applyFont="0" applyFill="0" applyBorder="0" applyAlignment="0" applyProtection="0"/>
  </cellStyleXfs>
  <cellXfs count="108">
    <xf numFmtId="0" fontId="0" fillId="0" borderId="0" xfId="0"/>
    <xf numFmtId="0" fontId="0" fillId="0" borderId="0" xfId="0" applyAlignment="1">
      <alignment vertical="center" wrapText="1"/>
    </xf>
    <xf numFmtId="0" fontId="0" fillId="0" borderId="0" xfId="0" applyAlignment="1">
      <alignment vertical="center"/>
    </xf>
    <xf numFmtId="0" fontId="3" fillId="4" borderId="1" xfId="0" applyFont="1" applyFill="1" applyBorder="1" applyAlignment="1">
      <alignment vertical="center" wrapText="1"/>
    </xf>
    <xf numFmtId="0" fontId="1" fillId="3" borderId="0" xfId="0" applyFont="1" applyFill="1" applyAlignment="1">
      <alignment horizontal="center" vertical="center" wrapText="1"/>
    </xf>
    <xf numFmtId="0" fontId="1" fillId="0" borderId="0" xfId="0" applyFont="1" applyAlignment="1">
      <alignment horizontal="center" vertical="center" wrapText="1"/>
    </xf>
    <xf numFmtId="0" fontId="4" fillId="0" borderId="1" xfId="0" applyFont="1" applyFill="1" applyBorder="1" applyAlignment="1">
      <alignment horizontal="justify" vertical="center" wrapText="1"/>
    </xf>
    <xf numFmtId="0" fontId="5" fillId="0" borderId="0" xfId="0" applyFont="1" applyAlignment="1">
      <alignment vertical="center"/>
    </xf>
    <xf numFmtId="0" fontId="7" fillId="0" borderId="0" xfId="1" applyFont="1"/>
    <xf numFmtId="0" fontId="8" fillId="0" borderId="0" xfId="1" applyFont="1"/>
    <xf numFmtId="0" fontId="9" fillId="4" borderId="1" xfId="1" applyFont="1" applyFill="1" applyBorder="1" applyAlignment="1">
      <alignment horizontal="center" vertical="center"/>
    </xf>
    <xf numFmtId="164" fontId="8" fillId="0" borderId="1" xfId="1" applyNumberFormat="1" applyFont="1" applyBorder="1" applyAlignment="1">
      <alignment horizontal="center" vertical="center"/>
    </xf>
    <xf numFmtId="14" fontId="8" fillId="0" borderId="1" xfId="1" applyNumberFormat="1" applyFont="1" applyBorder="1" applyAlignment="1">
      <alignment horizontal="center" vertical="center"/>
    </xf>
    <xf numFmtId="0" fontId="9" fillId="0" borderId="0" xfId="1" applyFont="1" applyAlignment="1">
      <alignment horizontal="center"/>
    </xf>
    <xf numFmtId="0" fontId="14" fillId="0" borderId="0" xfId="0" applyFont="1"/>
    <xf numFmtId="0" fontId="16" fillId="0" borderId="0" xfId="0" applyFont="1" applyAlignment="1">
      <alignmen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readingOrder="1"/>
    </xf>
    <xf numFmtId="14" fontId="16" fillId="0" borderId="1" xfId="0" applyNumberFormat="1" applyFont="1" applyFill="1" applyBorder="1" applyAlignment="1">
      <alignment horizontal="center" vertical="center" wrapText="1"/>
    </xf>
    <xf numFmtId="0" fontId="16" fillId="0" borderId="0" xfId="0" applyFont="1" applyFill="1" applyAlignment="1">
      <alignment vertical="center" wrapText="1"/>
    </xf>
    <xf numFmtId="0" fontId="16" fillId="0" borderId="1" xfId="1" applyFont="1" applyFill="1" applyBorder="1" applyAlignment="1">
      <alignment horizontal="center" vertical="center" wrapText="1"/>
    </xf>
    <xf numFmtId="0" fontId="19"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readingOrder="1"/>
    </xf>
    <xf numFmtId="0" fontId="19" fillId="0" borderId="1" xfId="1" applyFont="1" applyFill="1" applyBorder="1" applyAlignment="1">
      <alignment horizontal="center" vertical="center" wrapText="1"/>
    </xf>
    <xf numFmtId="14" fontId="19" fillId="0" borderId="1" xfId="1" applyNumberFormat="1" applyFont="1" applyFill="1" applyBorder="1" applyAlignment="1">
      <alignment horizontal="center" vertical="center" wrapText="1"/>
    </xf>
    <xf numFmtId="165" fontId="19" fillId="0" borderId="1" xfId="1" applyNumberFormat="1" applyFont="1" applyFill="1" applyBorder="1" applyAlignment="1">
      <alignment horizontal="center" vertical="center" wrapText="1"/>
    </xf>
    <xf numFmtId="0" fontId="16" fillId="0" borderId="0" xfId="0" applyFont="1" applyFill="1" applyAlignment="1">
      <alignment horizontal="center" vertical="center"/>
    </xf>
    <xf numFmtId="0" fontId="1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6" fillId="0" borderId="0" xfId="0" applyFont="1" applyAlignment="1">
      <alignment horizontal="center" vertical="center" wrapText="1"/>
    </xf>
    <xf numFmtId="14" fontId="16" fillId="0" borderId="1" xfId="1" applyNumberFormat="1" applyFont="1" applyFill="1" applyBorder="1" applyAlignment="1">
      <alignment horizontal="center" vertical="center" wrapText="1"/>
    </xf>
    <xf numFmtId="14" fontId="19"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readingOrder="1"/>
    </xf>
    <xf numFmtId="0" fontId="19" fillId="0" borderId="1" xfId="0" applyFont="1" applyFill="1" applyBorder="1" applyAlignment="1">
      <alignment horizontal="left" vertical="center" wrapText="1"/>
    </xf>
    <xf numFmtId="0" fontId="19" fillId="0" borderId="1" xfId="1" applyFont="1" applyFill="1" applyBorder="1" applyAlignment="1">
      <alignment horizontal="center" vertical="center"/>
    </xf>
    <xf numFmtId="0" fontId="16" fillId="0" borderId="1" xfId="1" applyFont="1" applyFill="1" applyBorder="1" applyAlignment="1">
      <alignment horizontal="justify" vertical="center" wrapText="1"/>
    </xf>
    <xf numFmtId="0" fontId="19" fillId="0" borderId="1" xfId="1" applyFont="1" applyFill="1" applyBorder="1" applyAlignment="1">
      <alignment horizontal="justify" vertical="center" wrapText="1"/>
    </xf>
    <xf numFmtId="0" fontId="19" fillId="0" borderId="1" xfId="0" applyFont="1" applyFill="1" applyBorder="1" applyAlignment="1">
      <alignment horizontal="center" vertical="center"/>
    </xf>
    <xf numFmtId="0" fontId="16" fillId="0" borderId="1" xfId="1" applyFont="1" applyFill="1" applyBorder="1" applyAlignment="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justify" vertical="center" wrapText="1"/>
    </xf>
    <xf numFmtId="9" fontId="19" fillId="5" borderId="1" xfId="0" applyNumberFormat="1" applyFont="1" applyFill="1" applyBorder="1" applyAlignment="1">
      <alignment vertical="center" wrapText="1"/>
    </xf>
    <xf numFmtId="9" fontId="19" fillId="5" borderId="1" xfId="0" applyNumberFormat="1" applyFont="1" applyFill="1" applyBorder="1" applyAlignment="1">
      <alignment wrapText="1"/>
    </xf>
    <xf numFmtId="2" fontId="16" fillId="5" borderId="1" xfId="0" applyNumberFormat="1" applyFont="1" applyFill="1" applyBorder="1" applyAlignment="1">
      <alignment horizontal="justify" vertical="center" wrapText="1"/>
    </xf>
    <xf numFmtId="2" fontId="16" fillId="5" borderId="1" xfId="0" applyNumberFormat="1" applyFont="1" applyFill="1" applyBorder="1" applyAlignment="1">
      <alignment horizontal="left" vertical="center" wrapText="1"/>
    </xf>
    <xf numFmtId="166" fontId="16" fillId="5" borderId="1" xfId="2" applyNumberFormat="1" applyFont="1" applyFill="1" applyBorder="1" applyAlignment="1">
      <alignment horizontal="left" vertical="center" wrapText="1"/>
    </xf>
    <xf numFmtId="0" fontId="19" fillId="5" borderId="14" xfId="0" applyFont="1" applyFill="1" applyBorder="1" applyAlignment="1">
      <alignment vertical="center" wrapText="1"/>
    </xf>
    <xf numFmtId="0" fontId="16" fillId="5" borderId="14" xfId="0" applyFont="1" applyFill="1" applyBorder="1" applyAlignment="1">
      <alignment vertical="center" wrapText="1"/>
    </xf>
    <xf numFmtId="0" fontId="16" fillId="5" borderId="1" xfId="0" applyFont="1" applyFill="1" applyBorder="1" applyAlignment="1">
      <alignment horizontal="center" vertical="center" wrapText="1"/>
    </xf>
    <xf numFmtId="0" fontId="19" fillId="5" borderId="1" xfId="0" applyFont="1" applyFill="1" applyBorder="1" applyAlignment="1">
      <alignment vertical="center" wrapText="1"/>
    </xf>
    <xf numFmtId="0" fontId="17" fillId="5" borderId="1" xfId="0" applyFont="1" applyFill="1" applyBorder="1" applyAlignment="1">
      <alignment horizontal="center" vertical="center" wrapText="1"/>
    </xf>
    <xf numFmtId="166" fontId="17" fillId="5" borderId="4" xfId="0" applyNumberFormat="1" applyFont="1" applyFill="1" applyBorder="1" applyAlignment="1">
      <alignment horizontal="center" vertical="center" wrapText="1"/>
    </xf>
    <xf numFmtId="10" fontId="17" fillId="5" borderId="4" xfId="0" applyNumberFormat="1" applyFont="1" applyFill="1" applyBorder="1" applyAlignment="1">
      <alignment horizontal="center" vertical="center" wrapText="1"/>
    </xf>
    <xf numFmtId="9" fontId="17" fillId="5" borderId="4" xfId="0" applyNumberFormat="1" applyFont="1" applyFill="1" applyBorder="1" applyAlignment="1">
      <alignment horizontal="center" vertical="center" wrapText="1"/>
    </xf>
    <xf numFmtId="166" fontId="17" fillId="5" borderId="1" xfId="0" applyNumberFormat="1" applyFont="1" applyFill="1" applyBorder="1" applyAlignment="1">
      <alignment horizontal="center" vertical="center" wrapText="1"/>
    </xf>
    <xf numFmtId="10" fontId="17" fillId="5" borderId="1" xfId="0" applyNumberFormat="1" applyFont="1" applyFill="1" applyBorder="1" applyAlignment="1">
      <alignment horizontal="center" vertical="center" wrapText="1"/>
    </xf>
    <xf numFmtId="9" fontId="17" fillId="5" borderId="1" xfId="0" applyNumberFormat="1" applyFont="1" applyFill="1" applyBorder="1" applyAlignment="1">
      <alignment horizontal="center" vertical="center" wrapText="1"/>
    </xf>
    <xf numFmtId="9" fontId="24" fillId="5" borderId="13" xfId="0" applyNumberFormat="1" applyFont="1" applyFill="1" applyBorder="1" applyAlignment="1">
      <alignment horizontal="center" vertical="center"/>
    </xf>
    <xf numFmtId="9" fontId="24" fillId="5" borderId="1" xfId="0" applyNumberFormat="1" applyFont="1" applyFill="1" applyBorder="1" applyAlignment="1">
      <alignment horizontal="center" vertical="center"/>
    </xf>
    <xf numFmtId="9" fontId="17" fillId="5" borderId="1" xfId="2" applyFont="1" applyFill="1" applyBorder="1" applyAlignment="1">
      <alignment horizontal="center" vertical="center" wrapText="1"/>
    </xf>
    <xf numFmtId="9" fontId="24" fillId="5" borderId="14" xfId="0" applyNumberFormat="1" applyFont="1" applyFill="1" applyBorder="1" applyAlignment="1">
      <alignment horizontal="center" vertical="center" wrapText="1"/>
    </xf>
    <xf numFmtId="9" fontId="24" fillId="5" borderId="1" xfId="2" applyFont="1" applyFill="1" applyBorder="1" applyAlignment="1">
      <alignment horizontal="center" vertical="center"/>
    </xf>
    <xf numFmtId="166" fontId="17" fillId="5" borderId="1" xfId="2"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6" fillId="2" borderId="10" xfId="0" applyFont="1" applyFill="1" applyBorder="1" applyAlignment="1">
      <alignment horizontal="center" vertical="center" textRotation="90"/>
    </xf>
    <xf numFmtId="0" fontId="6" fillId="2" borderId="5" xfId="0" applyFont="1" applyFill="1" applyBorder="1" applyAlignment="1">
      <alignment horizontal="center" vertical="center" textRotation="90"/>
    </xf>
    <xf numFmtId="0" fontId="6" fillId="2" borderId="6" xfId="0" applyFont="1" applyFill="1" applyBorder="1" applyAlignment="1">
      <alignment horizontal="center" vertical="center" textRotation="90"/>
    </xf>
    <xf numFmtId="0" fontId="7" fillId="0" borderId="1" xfId="1" applyFont="1" applyBorder="1" applyAlignment="1">
      <alignment horizontal="center"/>
    </xf>
    <xf numFmtId="0" fontId="8" fillId="4" borderId="1" xfId="1" applyFont="1" applyFill="1" applyBorder="1" applyAlignment="1">
      <alignment horizontal="center" vertical="center"/>
    </xf>
    <xf numFmtId="0" fontId="9" fillId="4" borderId="1" xfId="1" applyFont="1" applyFill="1" applyBorder="1" applyAlignment="1">
      <alignment horizontal="center" vertical="center"/>
    </xf>
    <xf numFmtId="0" fontId="8" fillId="0" borderId="2" xfId="1" applyFont="1" applyBorder="1" applyAlignment="1">
      <alignment horizontal="left"/>
    </xf>
    <xf numFmtId="0" fontId="8" fillId="0" borderId="3" xfId="1" applyFont="1" applyBorder="1" applyAlignment="1">
      <alignment horizontal="left"/>
    </xf>
    <xf numFmtId="0" fontId="8" fillId="0" borderId="4" xfId="1" applyFont="1" applyBorder="1" applyAlignment="1">
      <alignment horizontal="left"/>
    </xf>
    <xf numFmtId="164" fontId="8" fillId="0" borderId="1" xfId="1" applyNumberFormat="1" applyFont="1" applyBorder="1" applyAlignment="1">
      <alignment horizontal="left"/>
    </xf>
    <xf numFmtId="0" fontId="8" fillId="0" borderId="1" xfId="1" applyFont="1" applyBorder="1" applyAlignment="1">
      <alignment horizontal="left"/>
    </xf>
    <xf numFmtId="0" fontId="9" fillId="0" borderId="0" xfId="1" applyFont="1" applyAlignment="1">
      <alignment horizontal="center"/>
    </xf>
    <xf numFmtId="0" fontId="8" fillId="0" borderId="1" xfId="1" applyFont="1" applyBorder="1" applyAlignment="1">
      <alignment horizontal="left" vertical="center"/>
    </xf>
    <xf numFmtId="0" fontId="9" fillId="4" borderId="1" xfId="1" applyFont="1" applyFill="1" applyBorder="1" applyAlignment="1">
      <alignment horizontal="center"/>
    </xf>
    <xf numFmtId="0" fontId="8" fillId="0" borderId="1" xfId="1" applyFont="1" applyBorder="1" applyAlignment="1">
      <alignment horizontal="left" vertical="center" wrapText="1"/>
    </xf>
    <xf numFmtId="0" fontId="9" fillId="4" borderId="2" xfId="1" applyFont="1" applyFill="1" applyBorder="1" applyAlignment="1">
      <alignment horizontal="center"/>
    </xf>
    <xf numFmtId="0" fontId="9" fillId="4" borderId="4" xfId="1" applyFont="1" applyFill="1" applyBorder="1" applyAlignment="1">
      <alignment horizontal="center"/>
    </xf>
    <xf numFmtId="0" fontId="8" fillId="0" borderId="1" xfId="1" applyFont="1" applyBorder="1" applyAlignment="1">
      <alignment horizontal="center"/>
    </xf>
    <xf numFmtId="0" fontId="8" fillId="0" borderId="1" xfId="1" applyFont="1" applyBorder="1" applyAlignment="1">
      <alignment horizontal="center" wrapText="1"/>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8" fillId="0" borderId="8" xfId="1" applyFont="1" applyBorder="1" applyAlignment="1">
      <alignment horizontal="center"/>
    </xf>
    <xf numFmtId="0" fontId="8" fillId="0" borderId="10" xfId="1" applyFont="1" applyBorder="1" applyAlignment="1">
      <alignment horizontal="center"/>
    </xf>
    <xf numFmtId="0" fontId="8" fillId="0" borderId="7" xfId="1" applyFont="1" applyBorder="1" applyAlignment="1">
      <alignment horizontal="center"/>
    </xf>
    <xf numFmtId="0" fontId="8" fillId="0" borderId="5" xfId="1" applyFont="1" applyBorder="1" applyAlignment="1">
      <alignment horizontal="center"/>
    </xf>
    <xf numFmtId="0" fontId="8" fillId="0" borderId="11" xfId="1" applyFont="1" applyBorder="1" applyAlignment="1">
      <alignment horizontal="center"/>
    </xf>
    <xf numFmtId="0" fontId="8" fillId="0" borderId="6" xfId="1" applyFont="1" applyBorder="1" applyAlignment="1">
      <alignment horizontal="center"/>
    </xf>
    <xf numFmtId="0" fontId="10" fillId="0" borderId="1" xfId="1" applyFont="1" applyBorder="1" applyAlignment="1">
      <alignment horizontal="center" vertical="center" wrapText="1"/>
    </xf>
    <xf numFmtId="0" fontId="8" fillId="0" borderId="9" xfId="1" applyFont="1" applyBorder="1" applyAlignment="1">
      <alignment horizontal="center"/>
    </xf>
    <xf numFmtId="0" fontId="8" fillId="0" borderId="0" xfId="1" applyFont="1" applyBorder="1" applyAlignment="1">
      <alignment horizontal="center"/>
    </xf>
    <xf numFmtId="0" fontId="8" fillId="0" borderId="12" xfId="1" applyFont="1" applyBorder="1" applyAlignment="1">
      <alignment horizontal="center"/>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711021</xdr:colOff>
      <xdr:row>0</xdr:row>
      <xdr:rowOff>0</xdr:rowOff>
    </xdr:from>
    <xdr:to>
      <xdr:col>1</xdr:col>
      <xdr:colOff>3353873</xdr:colOff>
      <xdr:row>0</xdr:row>
      <xdr:rowOff>1081759</xdr:rowOff>
    </xdr:to>
    <xdr:pic>
      <xdr:nvPicPr>
        <xdr:cNvPr id="7" name="Imagen 5">
          <a:extLst>
            <a:ext uri="{FF2B5EF4-FFF2-40B4-BE49-F238E27FC236}">
              <a16:creationId xmlns:a16="http://schemas.microsoft.com/office/drawing/2014/main" id="{E697F97F-0FB7-4430-A272-CD0FCD5498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021" y="0"/>
          <a:ext cx="4038063" cy="1081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695325</xdr:colOff>
      <xdr:row>1</xdr:row>
      <xdr:rowOff>114300</xdr:rowOff>
    </xdr:from>
    <xdr:to>
      <xdr:col>3</xdr:col>
      <xdr:colOff>419100</xdr:colOff>
      <xdr:row>3</xdr:row>
      <xdr:rowOff>95250</xdr:rowOff>
    </xdr:to>
    <xdr:grpSp>
      <xdr:nvGrpSpPr>
        <xdr:cNvPr id="2" name="Grupo 7">
          <a:extLst>
            <a:ext uri="{FF2B5EF4-FFF2-40B4-BE49-F238E27FC236}">
              <a16:creationId xmlns:a16="http://schemas.microsoft.com/office/drawing/2014/main" id="{00000000-0008-0000-0300-000002000000}"/>
            </a:ext>
          </a:extLst>
        </xdr:cNvPr>
        <xdr:cNvGrpSpPr>
          <a:grpSpLocks/>
        </xdr:cNvGrpSpPr>
      </xdr:nvGrpSpPr>
      <xdr:grpSpPr bwMode="auto">
        <a:xfrm>
          <a:off x="1162050" y="295275"/>
          <a:ext cx="1895475" cy="504825"/>
          <a:chOff x="0" y="0"/>
          <a:chExt cx="5612127" cy="1388669"/>
        </a:xfrm>
      </xdr:grpSpPr>
      <xdr:pic>
        <xdr:nvPicPr>
          <xdr:cNvPr id="3" name="20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ERU"/>
      <sheetName val="Hoja1"/>
      <sheetName val="Instructivo"/>
      <sheetName val="VALORES"/>
      <sheetName val="Control"/>
      <sheetName val="PLAN POR POLÍTICA DEL MIPG"/>
      <sheetName val="Hábitat"/>
      <sheetName val="Ambiente"/>
      <sheetName val="Gobierno"/>
    </sheetNames>
    <sheetDataSet>
      <sheetData sheetId="0"/>
      <sheetData sheetId="1"/>
      <sheetData sheetId="2"/>
      <sheetData sheetId="3">
        <row r="2">
          <cell r="D2" t="str">
            <v>1. Fortalecer la gestión institucional y el modelo de gestión de la ERU</v>
          </cell>
        </row>
        <row r="3">
          <cell r="D3" t="str">
            <v>2. Realizar la gestión administrativa, las obras y la comercialización de los predios y proyectos de la ERU</v>
          </cell>
        </row>
        <row r="4">
          <cell r="D4" t="str">
            <v>3. Gestionar (5) proyectos integrales de desarrollo, revitalización o renovación buscando promover la permanencia y calidad de vida de los pobladores y moradores originales así como los nuevos.</v>
          </cell>
        </row>
        <row r="5">
          <cell r="D5" t="str">
            <v>4. Gestionar suelo de 2,8 Hectáreas de desarrollo, revitalización o renovación Urbana</v>
          </cell>
        </row>
        <row r="6">
          <cell r="D6" t="str">
            <v xml:space="preserve">5. Gestionar el modelo jurídico administrativo del Complejo Hospitalario San Juan de Dios y avanzar en la ejecución de las actividades de las fases 0 y 1, en cumplimiento del Plan Especial de Manejo y Protección y los fallos No. 00319-2007 y 00043-2009 </v>
          </cell>
        </row>
        <row r="7">
          <cell r="D7" t="str">
            <v>No Aplica</v>
          </cell>
        </row>
      </sheetData>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1"/>
  <sheetViews>
    <sheetView tabSelected="1" topLeftCell="A93" zoomScale="70" zoomScaleNormal="70" zoomScaleSheetLayoutView="100" workbookViewId="0">
      <selection activeCell="C99" sqref="C99:E99"/>
    </sheetView>
  </sheetViews>
  <sheetFormatPr baseColWidth="10" defaultColWidth="11.42578125" defaultRowHeight="15" x14ac:dyDescent="0.25"/>
  <cols>
    <col min="1" max="1" width="20.85546875" style="29" customWidth="1"/>
    <col min="2" max="2" width="63.140625" style="29" customWidth="1"/>
    <col min="3" max="3" width="56.42578125" style="29" customWidth="1"/>
    <col min="4" max="4" width="66" style="29" customWidth="1"/>
    <col min="5" max="5" width="48.7109375" style="29" customWidth="1"/>
    <col min="6" max="6" width="26.85546875" style="29" customWidth="1"/>
    <col min="7" max="7" width="48.42578125" style="29" customWidth="1"/>
    <col min="8" max="8" width="44.42578125" style="29" customWidth="1"/>
    <col min="9" max="9" width="45.42578125" style="29" customWidth="1"/>
    <col min="10" max="10" width="20.85546875" style="29" customWidth="1"/>
    <col min="11" max="11" width="23.42578125" style="29" customWidth="1"/>
    <col min="12" max="12" width="19.28515625" style="15" customWidth="1"/>
    <col min="13" max="13" width="121.7109375" style="15" customWidth="1"/>
    <col min="14" max="16384" width="11.42578125" style="15"/>
  </cols>
  <sheetData>
    <row r="1" spans="1:13" ht="85.5" customHeight="1" x14ac:dyDescent="0.25">
      <c r="A1" s="73"/>
      <c r="B1" s="73"/>
      <c r="C1" s="74" t="s">
        <v>473</v>
      </c>
      <c r="D1" s="74"/>
      <c r="E1" s="74"/>
      <c r="F1" s="74"/>
      <c r="G1" s="74"/>
      <c r="H1" s="74"/>
      <c r="I1" s="74"/>
      <c r="J1" s="74"/>
      <c r="K1" s="74"/>
    </row>
    <row r="2" spans="1:13" ht="15.75" x14ac:dyDescent="0.25">
      <c r="M2" s="53" t="s">
        <v>610</v>
      </c>
    </row>
    <row r="3" spans="1:13" ht="62.25" customHeight="1" x14ac:dyDescent="0.25">
      <c r="A3" s="69" t="s">
        <v>104</v>
      </c>
      <c r="B3" s="69" t="s">
        <v>51</v>
      </c>
      <c r="C3" s="69" t="s">
        <v>101</v>
      </c>
      <c r="D3" s="69" t="s">
        <v>102</v>
      </c>
      <c r="E3" s="69" t="s">
        <v>28</v>
      </c>
      <c r="F3" s="69" t="s">
        <v>54</v>
      </c>
      <c r="G3" s="69" t="s">
        <v>27</v>
      </c>
      <c r="H3" s="69" t="s">
        <v>0</v>
      </c>
      <c r="I3" s="69" t="s">
        <v>72</v>
      </c>
      <c r="J3" s="69" t="s">
        <v>103</v>
      </c>
      <c r="K3" s="69" t="s">
        <v>70</v>
      </c>
      <c r="L3" s="70" t="s">
        <v>3</v>
      </c>
      <c r="M3" s="72" t="s">
        <v>4</v>
      </c>
    </row>
    <row r="4" spans="1:13" ht="73.5" customHeight="1" x14ac:dyDescent="0.25">
      <c r="A4" s="69"/>
      <c r="B4" s="69"/>
      <c r="C4" s="69"/>
      <c r="D4" s="69"/>
      <c r="E4" s="69"/>
      <c r="F4" s="69"/>
      <c r="G4" s="69"/>
      <c r="H4" s="69"/>
      <c r="I4" s="69"/>
      <c r="J4" s="69"/>
      <c r="K4" s="69"/>
      <c r="L4" s="71"/>
      <c r="M4" s="72"/>
    </row>
    <row r="5" spans="1:13" s="19" customFormat="1" ht="240" x14ac:dyDescent="0.25">
      <c r="A5" s="16" t="s">
        <v>180</v>
      </c>
      <c r="B5" s="32" t="s">
        <v>414</v>
      </c>
      <c r="C5" s="32" t="s">
        <v>415</v>
      </c>
      <c r="D5" s="32" t="s">
        <v>521</v>
      </c>
      <c r="E5" s="32" t="s">
        <v>522</v>
      </c>
      <c r="F5" s="16" t="s">
        <v>280</v>
      </c>
      <c r="G5" s="16" t="s">
        <v>333</v>
      </c>
      <c r="H5" s="17" t="s">
        <v>397</v>
      </c>
      <c r="I5" s="16" t="s">
        <v>542</v>
      </c>
      <c r="J5" s="18">
        <v>44561</v>
      </c>
      <c r="K5" s="16" t="s">
        <v>181</v>
      </c>
      <c r="L5" s="54">
        <v>0.82220000000000004</v>
      </c>
      <c r="M5" s="41" t="s">
        <v>614</v>
      </c>
    </row>
    <row r="6" spans="1:13" s="19" customFormat="1" ht="409.5" x14ac:dyDescent="0.25">
      <c r="A6" s="21" t="s">
        <v>182</v>
      </c>
      <c r="B6" s="32" t="s">
        <v>414</v>
      </c>
      <c r="C6" s="32" t="s">
        <v>417</v>
      </c>
      <c r="D6" s="32" t="s">
        <v>521</v>
      </c>
      <c r="E6" s="32" t="s">
        <v>520</v>
      </c>
      <c r="F6" s="16" t="s">
        <v>280</v>
      </c>
      <c r="G6" s="16" t="s">
        <v>334</v>
      </c>
      <c r="H6" s="16" t="s">
        <v>260</v>
      </c>
      <c r="I6" s="16" t="s">
        <v>307</v>
      </c>
      <c r="J6" s="18">
        <v>44561</v>
      </c>
      <c r="K6" s="16" t="s">
        <v>181</v>
      </c>
      <c r="L6" s="55">
        <v>0.57999999999999996</v>
      </c>
      <c r="M6" s="41" t="s">
        <v>615</v>
      </c>
    </row>
    <row r="7" spans="1:13" s="19" customFormat="1" ht="375" x14ac:dyDescent="0.25">
      <c r="A7" s="33" t="s">
        <v>170</v>
      </c>
      <c r="B7" s="32" t="s">
        <v>414</v>
      </c>
      <c r="C7" s="32" t="s">
        <v>417</v>
      </c>
      <c r="D7" s="32" t="s">
        <v>521</v>
      </c>
      <c r="E7" s="32" t="s">
        <v>520</v>
      </c>
      <c r="F7" s="16" t="s">
        <v>280</v>
      </c>
      <c r="G7" s="34" t="s">
        <v>261</v>
      </c>
      <c r="H7" s="21" t="s">
        <v>221</v>
      </c>
      <c r="I7" s="21" t="s">
        <v>308</v>
      </c>
      <c r="J7" s="18">
        <v>44438</v>
      </c>
      <c r="K7" s="16" t="s">
        <v>181</v>
      </c>
      <c r="L7" s="56">
        <v>0.8</v>
      </c>
      <c r="M7" s="41" t="s">
        <v>616</v>
      </c>
    </row>
    <row r="8" spans="1:13" s="19" customFormat="1" ht="315" x14ac:dyDescent="0.25">
      <c r="A8" s="33" t="s">
        <v>168</v>
      </c>
      <c r="B8" s="32" t="s">
        <v>414</v>
      </c>
      <c r="C8" s="32" t="s">
        <v>417</v>
      </c>
      <c r="D8" s="32" t="s">
        <v>521</v>
      </c>
      <c r="E8" s="32" t="s">
        <v>520</v>
      </c>
      <c r="F8" s="16" t="s">
        <v>280</v>
      </c>
      <c r="G8" s="21" t="s">
        <v>183</v>
      </c>
      <c r="H8" s="21" t="s">
        <v>184</v>
      </c>
      <c r="I8" s="21" t="s">
        <v>309</v>
      </c>
      <c r="J8" s="18">
        <v>44561</v>
      </c>
      <c r="K8" s="16" t="s">
        <v>181</v>
      </c>
      <c r="L8" s="56">
        <v>0.85</v>
      </c>
      <c r="M8" s="41" t="s">
        <v>617</v>
      </c>
    </row>
    <row r="9" spans="1:13" s="19" customFormat="1" ht="409.5" x14ac:dyDescent="0.25">
      <c r="A9" s="33" t="s">
        <v>185</v>
      </c>
      <c r="B9" s="32" t="s">
        <v>414</v>
      </c>
      <c r="C9" s="32" t="s">
        <v>417</v>
      </c>
      <c r="D9" s="32" t="s">
        <v>521</v>
      </c>
      <c r="E9" s="32" t="s">
        <v>520</v>
      </c>
      <c r="F9" s="16" t="s">
        <v>280</v>
      </c>
      <c r="G9" s="16" t="s">
        <v>334</v>
      </c>
      <c r="H9" s="16" t="s">
        <v>249</v>
      </c>
      <c r="I9" s="16" t="s">
        <v>407</v>
      </c>
      <c r="J9" s="18">
        <v>44561</v>
      </c>
      <c r="K9" s="16" t="s">
        <v>181</v>
      </c>
      <c r="L9" s="57">
        <v>0.46660000000000001</v>
      </c>
      <c r="M9" s="41" t="s">
        <v>618</v>
      </c>
    </row>
    <row r="10" spans="1:13" s="19" customFormat="1" ht="409.5" x14ac:dyDescent="0.25">
      <c r="A10" s="21" t="s">
        <v>186</v>
      </c>
      <c r="B10" s="32" t="s">
        <v>414</v>
      </c>
      <c r="C10" s="32" t="s">
        <v>417</v>
      </c>
      <c r="D10" s="32" t="s">
        <v>521</v>
      </c>
      <c r="E10" s="32" t="s">
        <v>520</v>
      </c>
      <c r="F10" s="16" t="s">
        <v>280</v>
      </c>
      <c r="G10" s="16" t="s">
        <v>476</v>
      </c>
      <c r="H10" s="16" t="s">
        <v>512</v>
      </c>
      <c r="I10" s="16" t="s">
        <v>310</v>
      </c>
      <c r="J10" s="18">
        <v>44561</v>
      </c>
      <c r="K10" s="16" t="s">
        <v>181</v>
      </c>
      <c r="L10" s="58">
        <v>0.83299999999999996</v>
      </c>
      <c r="M10" s="42" t="s">
        <v>619</v>
      </c>
    </row>
    <row r="11" spans="1:13" s="19" customFormat="1" ht="409.5" x14ac:dyDescent="0.25">
      <c r="A11" s="21" t="s">
        <v>187</v>
      </c>
      <c r="B11" s="32" t="s">
        <v>414</v>
      </c>
      <c r="C11" s="32" t="s">
        <v>417</v>
      </c>
      <c r="D11" s="32" t="s">
        <v>521</v>
      </c>
      <c r="E11" s="32" t="s">
        <v>520</v>
      </c>
      <c r="F11" s="16" t="s">
        <v>280</v>
      </c>
      <c r="G11" s="16" t="s">
        <v>334</v>
      </c>
      <c r="H11" s="16" t="s">
        <v>477</v>
      </c>
      <c r="I11" s="16" t="s">
        <v>311</v>
      </c>
      <c r="J11" s="18">
        <v>44561</v>
      </c>
      <c r="K11" s="16" t="s">
        <v>181</v>
      </c>
      <c r="L11" s="58">
        <v>0.52500000000000002</v>
      </c>
      <c r="M11" s="41" t="s">
        <v>620</v>
      </c>
    </row>
    <row r="12" spans="1:13" s="19" customFormat="1" ht="210" x14ac:dyDescent="0.25">
      <c r="A12" s="21" t="s">
        <v>171</v>
      </c>
      <c r="B12" s="32" t="s">
        <v>414</v>
      </c>
      <c r="C12" s="32" t="s">
        <v>417</v>
      </c>
      <c r="D12" s="32" t="s">
        <v>521</v>
      </c>
      <c r="E12" s="32" t="s">
        <v>520</v>
      </c>
      <c r="F12" s="16" t="s">
        <v>280</v>
      </c>
      <c r="G12" s="16" t="s">
        <v>334</v>
      </c>
      <c r="H12" s="16" t="s">
        <v>524</v>
      </c>
      <c r="I12" s="16" t="s">
        <v>538</v>
      </c>
      <c r="J12" s="18">
        <v>44561</v>
      </c>
      <c r="K12" s="16" t="s">
        <v>181</v>
      </c>
      <c r="L12" s="59">
        <v>0.6</v>
      </c>
      <c r="M12" s="42" t="s">
        <v>621</v>
      </c>
    </row>
    <row r="13" spans="1:13" s="19" customFormat="1" ht="285" x14ac:dyDescent="0.25">
      <c r="A13" s="16" t="s">
        <v>188</v>
      </c>
      <c r="B13" s="32" t="s">
        <v>414</v>
      </c>
      <c r="C13" s="32" t="s">
        <v>417</v>
      </c>
      <c r="D13" s="32" t="s">
        <v>521</v>
      </c>
      <c r="E13" s="32" t="s">
        <v>520</v>
      </c>
      <c r="F13" s="16" t="s">
        <v>280</v>
      </c>
      <c r="G13" s="16" t="s">
        <v>539</v>
      </c>
      <c r="H13" s="16" t="s">
        <v>540</v>
      </c>
      <c r="I13" s="16" t="s">
        <v>541</v>
      </c>
      <c r="J13" s="18">
        <v>44561</v>
      </c>
      <c r="K13" s="16" t="s">
        <v>181</v>
      </c>
      <c r="L13" s="59">
        <v>0.8</v>
      </c>
      <c r="M13" s="42" t="s">
        <v>543</v>
      </c>
    </row>
    <row r="14" spans="1:13" s="19" customFormat="1" ht="90" x14ac:dyDescent="0.25">
      <c r="A14" s="16" t="s">
        <v>46</v>
      </c>
      <c r="B14" s="32" t="s">
        <v>418</v>
      </c>
      <c r="C14" s="32" t="s">
        <v>419</v>
      </c>
      <c r="D14" s="32" t="s">
        <v>513</v>
      </c>
      <c r="E14" s="32" t="s">
        <v>420</v>
      </c>
      <c r="F14" s="16" t="s">
        <v>267</v>
      </c>
      <c r="G14" s="16" t="s">
        <v>335</v>
      </c>
      <c r="H14" s="16" t="s">
        <v>478</v>
      </c>
      <c r="I14" s="16" t="s">
        <v>276</v>
      </c>
      <c r="J14" s="18">
        <v>44377</v>
      </c>
      <c r="K14" s="16" t="s">
        <v>175</v>
      </c>
      <c r="L14" s="59">
        <v>1</v>
      </c>
      <c r="M14" s="43" t="s">
        <v>544</v>
      </c>
    </row>
    <row r="15" spans="1:13" s="19" customFormat="1" ht="90" x14ac:dyDescent="0.25">
      <c r="A15" s="16" t="s">
        <v>49</v>
      </c>
      <c r="B15" s="32" t="s">
        <v>418</v>
      </c>
      <c r="C15" s="32" t="s">
        <v>419</v>
      </c>
      <c r="D15" s="32" t="s">
        <v>513</v>
      </c>
      <c r="E15" s="32" t="s">
        <v>420</v>
      </c>
      <c r="F15" s="16" t="s">
        <v>267</v>
      </c>
      <c r="G15" s="16" t="s">
        <v>336</v>
      </c>
      <c r="H15" s="16" t="s">
        <v>178</v>
      </c>
      <c r="I15" s="16" t="s">
        <v>222</v>
      </c>
      <c r="J15" s="18">
        <v>44500</v>
      </c>
      <c r="K15" s="16" t="s">
        <v>175</v>
      </c>
      <c r="L15" s="59">
        <v>0.72</v>
      </c>
      <c r="M15" s="43" t="s">
        <v>545</v>
      </c>
    </row>
    <row r="16" spans="1:13" s="19" customFormat="1" ht="120" x14ac:dyDescent="0.25">
      <c r="A16" s="16" t="s">
        <v>49</v>
      </c>
      <c r="B16" s="32" t="s">
        <v>418</v>
      </c>
      <c r="C16" s="32" t="s">
        <v>419</v>
      </c>
      <c r="D16" s="32" t="s">
        <v>513</v>
      </c>
      <c r="E16" s="32" t="s">
        <v>420</v>
      </c>
      <c r="F16" s="16" t="s">
        <v>267</v>
      </c>
      <c r="G16" s="16" t="s">
        <v>336</v>
      </c>
      <c r="H16" s="16" t="s">
        <v>178</v>
      </c>
      <c r="I16" s="16" t="s">
        <v>223</v>
      </c>
      <c r="J16" s="18">
        <v>44500</v>
      </c>
      <c r="K16" s="16" t="s">
        <v>175</v>
      </c>
      <c r="L16" s="59">
        <v>0.9</v>
      </c>
      <c r="M16" s="43" t="s">
        <v>546</v>
      </c>
    </row>
    <row r="17" spans="1:13" s="19" customFormat="1" ht="90" x14ac:dyDescent="0.25">
      <c r="A17" s="16" t="s">
        <v>45</v>
      </c>
      <c r="B17" s="32" t="s">
        <v>418</v>
      </c>
      <c r="C17" s="32" t="s">
        <v>419</v>
      </c>
      <c r="D17" s="32" t="s">
        <v>513</v>
      </c>
      <c r="E17" s="32" t="s">
        <v>420</v>
      </c>
      <c r="F17" s="16" t="s">
        <v>267</v>
      </c>
      <c r="G17" s="16" t="s">
        <v>337</v>
      </c>
      <c r="H17" s="16" t="s">
        <v>179</v>
      </c>
      <c r="I17" s="16" t="s">
        <v>301</v>
      </c>
      <c r="J17" s="18">
        <v>44561</v>
      </c>
      <c r="K17" s="16" t="s">
        <v>175</v>
      </c>
      <c r="L17" s="59">
        <v>0.66</v>
      </c>
      <c r="M17" s="43" t="s">
        <v>547</v>
      </c>
    </row>
    <row r="18" spans="1:13" s="19" customFormat="1" ht="90" x14ac:dyDescent="0.25">
      <c r="A18" s="16" t="s">
        <v>421</v>
      </c>
      <c r="B18" s="32" t="s">
        <v>418</v>
      </c>
      <c r="C18" s="32" t="s">
        <v>419</v>
      </c>
      <c r="D18" s="32" t="s">
        <v>513</v>
      </c>
      <c r="E18" s="32" t="s">
        <v>420</v>
      </c>
      <c r="F18" s="16" t="s">
        <v>267</v>
      </c>
      <c r="G18" s="16" t="s">
        <v>265</v>
      </c>
      <c r="H18" s="16" t="s">
        <v>400</v>
      </c>
      <c r="I18" s="21" t="s">
        <v>262</v>
      </c>
      <c r="J18" s="18">
        <v>44561</v>
      </c>
      <c r="K18" s="16" t="s">
        <v>175</v>
      </c>
      <c r="L18" s="59">
        <v>0.45</v>
      </c>
      <c r="M18" s="43" t="s">
        <v>548</v>
      </c>
    </row>
    <row r="19" spans="1:13" s="19" customFormat="1" ht="90" x14ac:dyDescent="0.25">
      <c r="A19" s="16" t="s">
        <v>421</v>
      </c>
      <c r="B19" s="32" t="s">
        <v>418</v>
      </c>
      <c r="C19" s="32" t="s">
        <v>419</v>
      </c>
      <c r="D19" s="32" t="s">
        <v>513</v>
      </c>
      <c r="E19" s="32" t="s">
        <v>420</v>
      </c>
      <c r="F19" s="16" t="s">
        <v>267</v>
      </c>
      <c r="G19" s="16" t="s">
        <v>265</v>
      </c>
      <c r="H19" s="16" t="s">
        <v>264</v>
      </c>
      <c r="I19" s="21" t="s">
        <v>263</v>
      </c>
      <c r="J19" s="18">
        <v>44561</v>
      </c>
      <c r="K19" s="16" t="s">
        <v>175</v>
      </c>
      <c r="L19" s="59">
        <v>0.15</v>
      </c>
      <c r="M19" s="43" t="s">
        <v>549</v>
      </c>
    </row>
    <row r="20" spans="1:13" s="19" customFormat="1" ht="225" x14ac:dyDescent="0.25">
      <c r="A20" s="16" t="s">
        <v>176</v>
      </c>
      <c r="B20" s="32" t="s">
        <v>418</v>
      </c>
      <c r="C20" s="32" t="s">
        <v>419</v>
      </c>
      <c r="D20" s="32" t="s">
        <v>513</v>
      </c>
      <c r="E20" s="32" t="s">
        <v>420</v>
      </c>
      <c r="F20" s="16" t="s">
        <v>267</v>
      </c>
      <c r="G20" s="16" t="s">
        <v>266</v>
      </c>
      <c r="H20" s="16" t="s">
        <v>177</v>
      </c>
      <c r="I20" s="16" t="s">
        <v>248</v>
      </c>
      <c r="J20" s="18">
        <v>44561</v>
      </c>
      <c r="K20" s="16" t="s">
        <v>175</v>
      </c>
      <c r="L20" s="59">
        <v>0.3</v>
      </c>
      <c r="M20" s="43" t="s">
        <v>550</v>
      </c>
    </row>
    <row r="21" spans="1:13" s="19" customFormat="1" ht="90" x14ac:dyDescent="0.25">
      <c r="A21" s="16" t="s">
        <v>42</v>
      </c>
      <c r="B21" s="32" t="s">
        <v>418</v>
      </c>
      <c r="C21" s="32" t="s">
        <v>419</v>
      </c>
      <c r="D21" s="35" t="s">
        <v>523</v>
      </c>
      <c r="E21" s="32" t="s">
        <v>423</v>
      </c>
      <c r="F21" s="16" t="s">
        <v>267</v>
      </c>
      <c r="G21" s="16" t="s">
        <v>338</v>
      </c>
      <c r="H21" s="16" t="s">
        <v>244</v>
      </c>
      <c r="I21" s="16" t="s">
        <v>312</v>
      </c>
      <c r="J21" s="18">
        <v>44561</v>
      </c>
      <c r="K21" s="16" t="s">
        <v>175</v>
      </c>
      <c r="L21" s="59">
        <v>0.44</v>
      </c>
      <c r="M21" s="43" t="s">
        <v>551</v>
      </c>
    </row>
    <row r="22" spans="1:13" s="19" customFormat="1" ht="239.25" customHeight="1" x14ac:dyDescent="0.25">
      <c r="A22" s="36" t="s">
        <v>206</v>
      </c>
      <c r="B22" s="32" t="s">
        <v>418</v>
      </c>
      <c r="C22" s="32" t="s">
        <v>419</v>
      </c>
      <c r="D22" s="32" t="s">
        <v>513</v>
      </c>
      <c r="E22" s="32" t="s">
        <v>424</v>
      </c>
      <c r="F22" s="20" t="s">
        <v>267</v>
      </c>
      <c r="G22" s="20" t="s">
        <v>339</v>
      </c>
      <c r="H22" s="20" t="s">
        <v>401</v>
      </c>
      <c r="I22" s="16" t="s">
        <v>313</v>
      </c>
      <c r="J22" s="18">
        <v>44561</v>
      </c>
      <c r="K22" s="16" t="s">
        <v>291</v>
      </c>
      <c r="L22" s="60">
        <v>0.5</v>
      </c>
      <c r="M22" s="44" t="s">
        <v>552</v>
      </c>
    </row>
    <row r="23" spans="1:13" s="19" customFormat="1" ht="320.25" customHeight="1" x14ac:dyDescent="0.2">
      <c r="A23" s="36" t="s">
        <v>206</v>
      </c>
      <c r="B23" s="32" t="s">
        <v>418</v>
      </c>
      <c r="C23" s="32" t="s">
        <v>419</v>
      </c>
      <c r="D23" s="32" t="s">
        <v>513</v>
      </c>
      <c r="E23" s="32" t="s">
        <v>424</v>
      </c>
      <c r="F23" s="20" t="s">
        <v>384</v>
      </c>
      <c r="G23" s="20" t="s">
        <v>339</v>
      </c>
      <c r="H23" s="20" t="s">
        <v>525</v>
      </c>
      <c r="I23" s="16" t="s">
        <v>314</v>
      </c>
      <c r="J23" s="18">
        <v>44561</v>
      </c>
      <c r="K23" s="16" t="s">
        <v>291</v>
      </c>
      <c r="L23" s="61">
        <v>0.5</v>
      </c>
      <c r="M23" s="45" t="s">
        <v>622</v>
      </c>
    </row>
    <row r="24" spans="1:13" s="19" customFormat="1" ht="105" x14ac:dyDescent="0.25">
      <c r="A24" s="20" t="s">
        <v>24</v>
      </c>
      <c r="B24" s="32" t="s">
        <v>418</v>
      </c>
      <c r="C24" s="37" t="s">
        <v>425</v>
      </c>
      <c r="D24" s="32" t="s">
        <v>513</v>
      </c>
      <c r="E24" s="37" t="s">
        <v>526</v>
      </c>
      <c r="F24" s="20" t="s">
        <v>277</v>
      </c>
      <c r="G24" s="20" t="s">
        <v>340</v>
      </c>
      <c r="H24" s="20" t="s">
        <v>402</v>
      </c>
      <c r="I24" s="20" t="s">
        <v>387</v>
      </c>
      <c r="J24" s="30">
        <v>44377</v>
      </c>
      <c r="K24" s="20" t="s">
        <v>295</v>
      </c>
      <c r="L24" s="59">
        <v>1</v>
      </c>
      <c r="M24" s="41" t="s">
        <v>553</v>
      </c>
    </row>
    <row r="25" spans="1:13" s="19" customFormat="1" ht="285" x14ac:dyDescent="0.25">
      <c r="A25" s="20" t="s">
        <v>24</v>
      </c>
      <c r="B25" s="32" t="s">
        <v>418</v>
      </c>
      <c r="C25" s="37" t="s">
        <v>425</v>
      </c>
      <c r="D25" s="32" t="s">
        <v>513</v>
      </c>
      <c r="E25" s="37" t="s">
        <v>526</v>
      </c>
      <c r="F25" s="20" t="s">
        <v>277</v>
      </c>
      <c r="G25" s="20" t="s">
        <v>514</v>
      </c>
      <c r="H25" s="20" t="s">
        <v>479</v>
      </c>
      <c r="I25" s="20" t="s">
        <v>209</v>
      </c>
      <c r="J25" s="30">
        <v>44561</v>
      </c>
      <c r="K25" s="20" t="s">
        <v>295</v>
      </c>
      <c r="L25" s="59">
        <v>0.8</v>
      </c>
      <c r="M25" s="46" t="s">
        <v>554</v>
      </c>
    </row>
    <row r="26" spans="1:13" s="19" customFormat="1" ht="312.75" customHeight="1" x14ac:dyDescent="0.25">
      <c r="A26" s="20" t="s">
        <v>465</v>
      </c>
      <c r="B26" s="32" t="s">
        <v>418</v>
      </c>
      <c r="C26" s="37" t="s">
        <v>419</v>
      </c>
      <c r="D26" s="32" t="s">
        <v>513</v>
      </c>
      <c r="E26" s="37" t="s">
        <v>466</v>
      </c>
      <c r="F26" s="20" t="s">
        <v>277</v>
      </c>
      <c r="G26" s="20" t="s">
        <v>467</v>
      </c>
      <c r="H26" s="20" t="s">
        <v>468</v>
      </c>
      <c r="I26" s="20" t="s">
        <v>469</v>
      </c>
      <c r="J26" s="30">
        <v>44561</v>
      </c>
      <c r="K26" s="20" t="s">
        <v>294</v>
      </c>
      <c r="L26" s="59">
        <v>0.55879999999999996</v>
      </c>
      <c r="M26" s="41" t="s">
        <v>555</v>
      </c>
    </row>
    <row r="27" spans="1:13" s="19" customFormat="1" ht="90" x14ac:dyDescent="0.25">
      <c r="A27" s="20" t="s">
        <v>24</v>
      </c>
      <c r="B27" s="32" t="s">
        <v>418</v>
      </c>
      <c r="C27" s="37" t="s">
        <v>425</v>
      </c>
      <c r="D27" s="32" t="s">
        <v>513</v>
      </c>
      <c r="E27" s="37" t="s">
        <v>526</v>
      </c>
      <c r="F27" s="20" t="s">
        <v>277</v>
      </c>
      <c r="G27" s="20" t="s">
        <v>341</v>
      </c>
      <c r="H27" s="20" t="s">
        <v>403</v>
      </c>
      <c r="I27" s="20" t="s">
        <v>210</v>
      </c>
      <c r="J27" s="30">
        <v>44285</v>
      </c>
      <c r="K27" s="20" t="s">
        <v>294</v>
      </c>
      <c r="L27" s="59">
        <v>1</v>
      </c>
      <c r="M27" s="41" t="s">
        <v>553</v>
      </c>
    </row>
    <row r="28" spans="1:13" s="19" customFormat="1" ht="165" x14ac:dyDescent="0.25">
      <c r="A28" s="20" t="s">
        <v>211</v>
      </c>
      <c r="B28" s="32" t="s">
        <v>418</v>
      </c>
      <c r="C28" s="37" t="s">
        <v>425</v>
      </c>
      <c r="D28" s="32" t="s">
        <v>513</v>
      </c>
      <c r="E28" s="37" t="s">
        <v>526</v>
      </c>
      <c r="F28" s="20" t="s">
        <v>277</v>
      </c>
      <c r="G28" s="20" t="s">
        <v>342</v>
      </c>
      <c r="H28" s="20" t="s">
        <v>462</v>
      </c>
      <c r="I28" s="20" t="s">
        <v>480</v>
      </c>
      <c r="J28" s="30">
        <v>44561</v>
      </c>
      <c r="K28" s="20" t="s">
        <v>302</v>
      </c>
      <c r="L28" s="62">
        <f>12/20</f>
        <v>0.6</v>
      </c>
      <c r="M28" s="41" t="s">
        <v>556</v>
      </c>
    </row>
    <row r="29" spans="1:13" s="19" customFormat="1" ht="285" x14ac:dyDescent="0.25">
      <c r="A29" s="20" t="s">
        <v>211</v>
      </c>
      <c r="B29" s="32" t="s">
        <v>418</v>
      </c>
      <c r="C29" s="37" t="s">
        <v>426</v>
      </c>
      <c r="D29" s="32" t="s">
        <v>513</v>
      </c>
      <c r="E29" s="37" t="s">
        <v>526</v>
      </c>
      <c r="F29" s="20" t="s">
        <v>277</v>
      </c>
      <c r="G29" s="20" t="s">
        <v>527</v>
      </c>
      <c r="H29" s="20" t="s">
        <v>404</v>
      </c>
      <c r="I29" s="20" t="s">
        <v>315</v>
      </c>
      <c r="J29" s="30">
        <v>44561</v>
      </c>
      <c r="K29" s="20" t="s">
        <v>294</v>
      </c>
      <c r="L29" s="62">
        <f>18/23</f>
        <v>0.78260869565217395</v>
      </c>
      <c r="M29" s="41" t="s">
        <v>557</v>
      </c>
    </row>
    <row r="30" spans="1:13" s="19" customFormat="1" ht="300" x14ac:dyDescent="0.25">
      <c r="A30" s="20" t="s">
        <v>211</v>
      </c>
      <c r="B30" s="32" t="s">
        <v>418</v>
      </c>
      <c r="C30" s="37" t="s">
        <v>426</v>
      </c>
      <c r="D30" s="32" t="s">
        <v>513</v>
      </c>
      <c r="E30" s="37" t="s">
        <v>526</v>
      </c>
      <c r="F30" s="20" t="s">
        <v>277</v>
      </c>
      <c r="G30" s="20" t="s">
        <v>481</v>
      </c>
      <c r="H30" s="20" t="s">
        <v>405</v>
      </c>
      <c r="I30" s="20" t="s">
        <v>316</v>
      </c>
      <c r="J30" s="30">
        <v>44500</v>
      </c>
      <c r="K30" s="20" t="s">
        <v>294</v>
      </c>
      <c r="L30" s="59">
        <v>0.81818181818181823</v>
      </c>
      <c r="M30" s="42" t="s">
        <v>623</v>
      </c>
    </row>
    <row r="31" spans="1:13" s="19" customFormat="1" ht="135" x14ac:dyDescent="0.25">
      <c r="A31" s="16" t="s">
        <v>212</v>
      </c>
      <c r="B31" s="32" t="s">
        <v>418</v>
      </c>
      <c r="C31" s="37" t="s">
        <v>426</v>
      </c>
      <c r="D31" s="32" t="s">
        <v>513</v>
      </c>
      <c r="E31" s="37" t="s">
        <v>526</v>
      </c>
      <c r="F31" s="20" t="s">
        <v>277</v>
      </c>
      <c r="G31" s="20" t="s">
        <v>343</v>
      </c>
      <c r="H31" s="20" t="s">
        <v>406</v>
      </c>
      <c r="I31" s="20" t="s">
        <v>317</v>
      </c>
      <c r="J31" s="30">
        <v>44561</v>
      </c>
      <c r="K31" s="16" t="s">
        <v>299</v>
      </c>
      <c r="L31" s="59">
        <v>1</v>
      </c>
      <c r="M31" s="41" t="s">
        <v>558</v>
      </c>
    </row>
    <row r="32" spans="1:13" s="19" customFormat="1" ht="180" x14ac:dyDescent="0.25">
      <c r="A32" s="20" t="s">
        <v>213</v>
      </c>
      <c r="B32" s="32" t="s">
        <v>418</v>
      </c>
      <c r="C32" s="37" t="s">
        <v>427</v>
      </c>
      <c r="D32" s="32" t="s">
        <v>513</v>
      </c>
      <c r="E32" s="37" t="s">
        <v>428</v>
      </c>
      <c r="F32" s="20" t="s">
        <v>268</v>
      </c>
      <c r="G32" s="20" t="s">
        <v>344</v>
      </c>
      <c r="H32" s="20" t="s">
        <v>345</v>
      </c>
      <c r="I32" s="20" t="s">
        <v>482</v>
      </c>
      <c r="J32" s="30">
        <v>44561</v>
      </c>
      <c r="K32" s="20" t="s">
        <v>293</v>
      </c>
      <c r="L32" s="62">
        <f>36/67</f>
        <v>0.53731343283582089</v>
      </c>
      <c r="M32" s="41" t="s">
        <v>559</v>
      </c>
    </row>
    <row r="33" spans="1:13" s="19" customFormat="1" ht="360" x14ac:dyDescent="0.25">
      <c r="A33" s="16" t="s">
        <v>214</v>
      </c>
      <c r="B33" s="32" t="s">
        <v>429</v>
      </c>
      <c r="C33" s="37" t="s">
        <v>430</v>
      </c>
      <c r="D33" s="32" t="s">
        <v>513</v>
      </c>
      <c r="E33" s="37" t="s">
        <v>526</v>
      </c>
      <c r="F33" s="20" t="s">
        <v>268</v>
      </c>
      <c r="G33" s="20" t="s">
        <v>346</v>
      </c>
      <c r="H33" s="20" t="s">
        <v>347</v>
      </c>
      <c r="I33" s="20" t="s">
        <v>388</v>
      </c>
      <c r="J33" s="30">
        <v>44561</v>
      </c>
      <c r="K33" s="20" t="s">
        <v>398</v>
      </c>
      <c r="L33" s="62">
        <v>1</v>
      </c>
      <c r="M33" s="47" t="s">
        <v>624</v>
      </c>
    </row>
    <row r="34" spans="1:13" s="19" customFormat="1" ht="409.5" x14ac:dyDescent="0.25">
      <c r="A34" s="16" t="s">
        <v>231</v>
      </c>
      <c r="B34" s="32" t="s">
        <v>429</v>
      </c>
      <c r="C34" s="38" t="s">
        <v>258</v>
      </c>
      <c r="D34" s="32" t="s">
        <v>513</v>
      </c>
      <c r="E34" s="37" t="s">
        <v>526</v>
      </c>
      <c r="F34" s="20" t="s">
        <v>268</v>
      </c>
      <c r="G34" s="20" t="s">
        <v>346</v>
      </c>
      <c r="H34" s="20" t="s">
        <v>303</v>
      </c>
      <c r="I34" s="20" t="s">
        <v>483</v>
      </c>
      <c r="J34" s="30">
        <v>44561</v>
      </c>
      <c r="K34" s="20" t="s">
        <v>300</v>
      </c>
      <c r="L34" s="59">
        <v>1</v>
      </c>
      <c r="M34" s="48" t="s">
        <v>625</v>
      </c>
    </row>
    <row r="35" spans="1:13" s="19" customFormat="1" ht="150" x14ac:dyDescent="0.25">
      <c r="A35" s="16" t="s">
        <v>214</v>
      </c>
      <c r="B35" s="32" t="s">
        <v>429</v>
      </c>
      <c r="C35" s="37" t="s">
        <v>430</v>
      </c>
      <c r="D35" s="32" t="s">
        <v>513</v>
      </c>
      <c r="E35" s="37" t="s">
        <v>526</v>
      </c>
      <c r="F35" s="20" t="s">
        <v>268</v>
      </c>
      <c r="G35" s="20" t="s">
        <v>346</v>
      </c>
      <c r="H35" s="20" t="s">
        <v>348</v>
      </c>
      <c r="I35" s="20" t="s">
        <v>389</v>
      </c>
      <c r="J35" s="30">
        <v>44561</v>
      </c>
      <c r="K35" s="20" t="s">
        <v>398</v>
      </c>
      <c r="L35" s="59">
        <v>1</v>
      </c>
      <c r="M35" s="41" t="s">
        <v>626</v>
      </c>
    </row>
    <row r="36" spans="1:13" s="19" customFormat="1" ht="90" x14ac:dyDescent="0.25">
      <c r="A36" s="16" t="s">
        <v>231</v>
      </c>
      <c r="B36" s="32" t="s">
        <v>429</v>
      </c>
      <c r="C36" s="38" t="s">
        <v>258</v>
      </c>
      <c r="D36" s="32" t="s">
        <v>513</v>
      </c>
      <c r="E36" s="37" t="s">
        <v>526</v>
      </c>
      <c r="F36" s="20" t="s">
        <v>268</v>
      </c>
      <c r="G36" s="20" t="s">
        <v>346</v>
      </c>
      <c r="H36" s="20" t="s">
        <v>304</v>
      </c>
      <c r="I36" s="20" t="s">
        <v>318</v>
      </c>
      <c r="J36" s="30">
        <v>44561</v>
      </c>
      <c r="K36" s="20" t="s">
        <v>300</v>
      </c>
      <c r="L36" s="59">
        <v>1</v>
      </c>
      <c r="M36" s="41" t="s">
        <v>560</v>
      </c>
    </row>
    <row r="37" spans="1:13" s="19" customFormat="1" ht="105" x14ac:dyDescent="0.25">
      <c r="A37" s="16" t="s">
        <v>231</v>
      </c>
      <c r="B37" s="32" t="s">
        <v>414</v>
      </c>
      <c r="C37" s="32" t="s">
        <v>417</v>
      </c>
      <c r="D37" s="32" t="s">
        <v>521</v>
      </c>
      <c r="E37" s="32" t="s">
        <v>520</v>
      </c>
      <c r="F37" s="20" t="s">
        <v>268</v>
      </c>
      <c r="G37" s="20" t="s">
        <v>269</v>
      </c>
      <c r="H37" s="20" t="s">
        <v>259</v>
      </c>
      <c r="I37" s="20" t="s">
        <v>390</v>
      </c>
      <c r="J37" s="30">
        <v>44561</v>
      </c>
      <c r="K37" s="20" t="s">
        <v>290</v>
      </c>
      <c r="L37" s="59">
        <v>0</v>
      </c>
      <c r="M37" s="41" t="s">
        <v>561</v>
      </c>
    </row>
    <row r="38" spans="1:13" s="19" customFormat="1" ht="135" x14ac:dyDescent="0.25">
      <c r="A38" s="16" t="s">
        <v>215</v>
      </c>
      <c r="B38" s="32" t="s">
        <v>418</v>
      </c>
      <c r="C38" s="32" t="s">
        <v>419</v>
      </c>
      <c r="D38" s="32" t="s">
        <v>513</v>
      </c>
      <c r="E38" s="37" t="s">
        <v>232</v>
      </c>
      <c r="F38" s="20" t="s">
        <v>268</v>
      </c>
      <c r="G38" s="20" t="s">
        <v>349</v>
      </c>
      <c r="H38" s="20" t="s">
        <v>391</v>
      </c>
      <c r="I38" s="20" t="s">
        <v>319</v>
      </c>
      <c r="J38" s="30">
        <v>44561</v>
      </c>
      <c r="K38" s="20" t="s">
        <v>385</v>
      </c>
      <c r="L38" s="59">
        <v>0.49990000000000001</v>
      </c>
      <c r="M38" s="41" t="s">
        <v>562</v>
      </c>
    </row>
    <row r="39" spans="1:13" s="19" customFormat="1" ht="225" x14ac:dyDescent="0.25">
      <c r="A39" s="16" t="s">
        <v>215</v>
      </c>
      <c r="B39" s="32" t="s">
        <v>418</v>
      </c>
      <c r="C39" s="32" t="s">
        <v>419</v>
      </c>
      <c r="D39" s="32" t="s">
        <v>513</v>
      </c>
      <c r="E39" s="37" t="s">
        <v>232</v>
      </c>
      <c r="F39" s="20" t="s">
        <v>268</v>
      </c>
      <c r="G39" s="20" t="s">
        <v>350</v>
      </c>
      <c r="H39" s="20" t="s">
        <v>351</v>
      </c>
      <c r="I39" s="20" t="s">
        <v>320</v>
      </c>
      <c r="J39" s="30">
        <v>44561</v>
      </c>
      <c r="K39" s="20" t="s">
        <v>413</v>
      </c>
      <c r="L39" s="63">
        <v>0.48</v>
      </c>
      <c r="M39" s="49" t="s">
        <v>627</v>
      </c>
    </row>
    <row r="40" spans="1:13" s="19" customFormat="1" ht="360" x14ac:dyDescent="0.25">
      <c r="A40" s="16" t="s">
        <v>233</v>
      </c>
      <c r="B40" s="32" t="s">
        <v>418</v>
      </c>
      <c r="C40" s="32" t="s">
        <v>419</v>
      </c>
      <c r="D40" s="32" t="s">
        <v>513</v>
      </c>
      <c r="E40" s="37" t="s">
        <v>232</v>
      </c>
      <c r="F40" s="20" t="s">
        <v>268</v>
      </c>
      <c r="G40" s="20" t="s">
        <v>352</v>
      </c>
      <c r="H40" s="20" t="s">
        <v>484</v>
      </c>
      <c r="I40" s="20" t="s">
        <v>321</v>
      </c>
      <c r="J40" s="30">
        <v>44561</v>
      </c>
      <c r="K40" s="20" t="s">
        <v>413</v>
      </c>
      <c r="L40" s="63">
        <v>0.7</v>
      </c>
      <c r="M40" s="50" t="s">
        <v>563</v>
      </c>
    </row>
    <row r="41" spans="1:13" s="19" customFormat="1" ht="405" x14ac:dyDescent="0.25">
      <c r="A41" s="16" t="s">
        <v>234</v>
      </c>
      <c r="B41" s="32" t="s">
        <v>418</v>
      </c>
      <c r="C41" s="32" t="s">
        <v>419</v>
      </c>
      <c r="D41" s="32" t="s">
        <v>513</v>
      </c>
      <c r="E41" s="37" t="s">
        <v>232</v>
      </c>
      <c r="F41" s="20" t="s">
        <v>268</v>
      </c>
      <c r="G41" s="20" t="s">
        <v>352</v>
      </c>
      <c r="H41" s="20" t="s">
        <v>485</v>
      </c>
      <c r="I41" s="20" t="s">
        <v>411</v>
      </c>
      <c r="J41" s="30">
        <v>44561</v>
      </c>
      <c r="K41" s="20" t="s">
        <v>413</v>
      </c>
      <c r="L41" s="63">
        <v>0.76</v>
      </c>
      <c r="M41" s="50" t="s">
        <v>564</v>
      </c>
    </row>
    <row r="42" spans="1:13" s="19" customFormat="1" ht="90" x14ac:dyDescent="0.25">
      <c r="A42" s="39" t="s">
        <v>216</v>
      </c>
      <c r="B42" s="32" t="s">
        <v>418</v>
      </c>
      <c r="C42" s="37" t="s">
        <v>426</v>
      </c>
      <c r="D42" s="32" t="s">
        <v>513</v>
      </c>
      <c r="E42" s="37" t="s">
        <v>526</v>
      </c>
      <c r="F42" s="20" t="s">
        <v>277</v>
      </c>
      <c r="G42" s="20" t="s">
        <v>353</v>
      </c>
      <c r="H42" s="20" t="s">
        <v>392</v>
      </c>
      <c r="I42" s="20" t="s">
        <v>393</v>
      </c>
      <c r="J42" s="30">
        <v>44561</v>
      </c>
      <c r="K42" s="20" t="s">
        <v>486</v>
      </c>
      <c r="L42" s="62">
        <f>5/12</f>
        <v>0.41666666666666669</v>
      </c>
      <c r="M42" s="41" t="s">
        <v>565</v>
      </c>
    </row>
    <row r="43" spans="1:13" s="19" customFormat="1" ht="90" x14ac:dyDescent="0.25">
      <c r="A43" s="20" t="s">
        <v>213</v>
      </c>
      <c r="B43" s="32" t="s">
        <v>418</v>
      </c>
      <c r="C43" s="37" t="s">
        <v>427</v>
      </c>
      <c r="D43" s="32" t="s">
        <v>513</v>
      </c>
      <c r="E43" s="37" t="s">
        <v>428</v>
      </c>
      <c r="F43" s="20" t="s">
        <v>268</v>
      </c>
      <c r="G43" s="20" t="s">
        <v>354</v>
      </c>
      <c r="H43" s="20" t="s">
        <v>487</v>
      </c>
      <c r="I43" s="20" t="s">
        <v>217</v>
      </c>
      <c r="J43" s="30">
        <v>44561</v>
      </c>
      <c r="K43" s="20" t="s">
        <v>488</v>
      </c>
      <c r="L43" s="59">
        <v>1</v>
      </c>
      <c r="M43" s="41" t="s">
        <v>566</v>
      </c>
    </row>
    <row r="44" spans="1:13" s="19" customFormat="1" ht="105" x14ac:dyDescent="0.25">
      <c r="A44" s="21" t="s">
        <v>46</v>
      </c>
      <c r="B44" s="32" t="s">
        <v>429</v>
      </c>
      <c r="C44" s="37" t="s">
        <v>430</v>
      </c>
      <c r="D44" s="32" t="s">
        <v>513</v>
      </c>
      <c r="E44" s="37" t="s">
        <v>526</v>
      </c>
      <c r="F44" s="20" t="s">
        <v>268</v>
      </c>
      <c r="G44" s="20" t="s">
        <v>340</v>
      </c>
      <c r="H44" s="20" t="s">
        <v>355</v>
      </c>
      <c r="I44" s="20" t="s">
        <v>489</v>
      </c>
      <c r="J44" s="30">
        <v>44561</v>
      </c>
      <c r="K44" s="20" t="s">
        <v>386</v>
      </c>
      <c r="L44" s="59">
        <v>1</v>
      </c>
      <c r="M44" s="41" t="s">
        <v>567</v>
      </c>
    </row>
    <row r="45" spans="1:13" s="19" customFormat="1" ht="90" x14ac:dyDescent="0.25">
      <c r="A45" s="16" t="s">
        <v>42</v>
      </c>
      <c r="B45" s="32" t="s">
        <v>418</v>
      </c>
      <c r="C45" s="35" t="s">
        <v>272</v>
      </c>
      <c r="D45" s="35" t="s">
        <v>422</v>
      </c>
      <c r="E45" s="35" t="s">
        <v>431</v>
      </c>
      <c r="F45" s="16" t="s">
        <v>267</v>
      </c>
      <c r="G45" s="16" t="s">
        <v>201</v>
      </c>
      <c r="H45" s="16" t="s">
        <v>357</v>
      </c>
      <c r="I45" s="16" t="s">
        <v>270</v>
      </c>
      <c r="J45" s="18">
        <v>44469</v>
      </c>
      <c r="K45" s="16" t="s">
        <v>271</v>
      </c>
      <c r="L45" s="62">
        <v>1</v>
      </c>
      <c r="M45" s="42" t="s">
        <v>568</v>
      </c>
    </row>
    <row r="46" spans="1:13" s="19" customFormat="1" ht="90" x14ac:dyDescent="0.25">
      <c r="A46" s="16" t="s">
        <v>42</v>
      </c>
      <c r="B46" s="32" t="s">
        <v>418</v>
      </c>
      <c r="C46" s="35" t="s">
        <v>272</v>
      </c>
      <c r="D46" s="35" t="s">
        <v>422</v>
      </c>
      <c r="E46" s="35" t="s">
        <v>431</v>
      </c>
      <c r="F46" s="16" t="s">
        <v>267</v>
      </c>
      <c r="G46" s="16" t="s">
        <v>201</v>
      </c>
      <c r="H46" s="16" t="s">
        <v>356</v>
      </c>
      <c r="I46" s="16" t="s">
        <v>270</v>
      </c>
      <c r="J46" s="18">
        <v>44530</v>
      </c>
      <c r="K46" s="16" t="s">
        <v>271</v>
      </c>
      <c r="L46" s="62">
        <v>1</v>
      </c>
      <c r="M46" s="42" t="s">
        <v>569</v>
      </c>
    </row>
    <row r="47" spans="1:13" s="19" customFormat="1" ht="90" x14ac:dyDescent="0.25">
      <c r="A47" s="16" t="s">
        <v>42</v>
      </c>
      <c r="B47" s="32" t="s">
        <v>418</v>
      </c>
      <c r="C47" s="35" t="s">
        <v>272</v>
      </c>
      <c r="D47" s="35" t="s">
        <v>422</v>
      </c>
      <c r="E47" s="35" t="s">
        <v>431</v>
      </c>
      <c r="F47" s="16" t="s">
        <v>267</v>
      </c>
      <c r="G47" s="16" t="s">
        <v>201</v>
      </c>
      <c r="H47" s="16" t="s">
        <v>358</v>
      </c>
      <c r="I47" s="16" t="s">
        <v>270</v>
      </c>
      <c r="J47" s="18">
        <v>44560</v>
      </c>
      <c r="K47" s="16" t="s">
        <v>271</v>
      </c>
      <c r="L47" s="62">
        <v>0</v>
      </c>
      <c r="M47" s="42" t="s">
        <v>570</v>
      </c>
    </row>
    <row r="48" spans="1:13" s="19" customFormat="1" ht="90" x14ac:dyDescent="0.25">
      <c r="A48" s="16" t="s">
        <v>42</v>
      </c>
      <c r="B48" s="32" t="s">
        <v>432</v>
      </c>
      <c r="C48" s="35" t="s">
        <v>272</v>
      </c>
      <c r="D48" s="35" t="s">
        <v>523</v>
      </c>
      <c r="E48" s="32" t="s">
        <v>423</v>
      </c>
      <c r="F48" s="16" t="s">
        <v>267</v>
      </c>
      <c r="G48" s="16" t="s">
        <v>274</v>
      </c>
      <c r="H48" s="21" t="s">
        <v>490</v>
      </c>
      <c r="I48" s="21" t="s">
        <v>273</v>
      </c>
      <c r="J48" s="18">
        <v>44346</v>
      </c>
      <c r="K48" s="16" t="s">
        <v>271</v>
      </c>
      <c r="L48" s="62">
        <v>0.9</v>
      </c>
      <c r="M48" s="42" t="s">
        <v>571</v>
      </c>
    </row>
    <row r="49" spans="1:13" s="19" customFormat="1" ht="90" x14ac:dyDescent="0.25">
      <c r="A49" s="16" t="s">
        <v>42</v>
      </c>
      <c r="B49" s="32" t="s">
        <v>432</v>
      </c>
      <c r="C49" s="35" t="s">
        <v>272</v>
      </c>
      <c r="D49" s="35" t="s">
        <v>523</v>
      </c>
      <c r="E49" s="32" t="s">
        <v>423</v>
      </c>
      <c r="F49" s="16" t="s">
        <v>267</v>
      </c>
      <c r="G49" s="16" t="s">
        <v>274</v>
      </c>
      <c r="H49" s="16" t="s">
        <v>359</v>
      </c>
      <c r="I49" s="16" t="s">
        <v>305</v>
      </c>
      <c r="J49" s="18">
        <v>44316</v>
      </c>
      <c r="K49" s="16" t="s">
        <v>271</v>
      </c>
      <c r="L49" s="62">
        <v>0.3</v>
      </c>
      <c r="M49" s="42" t="s">
        <v>572</v>
      </c>
    </row>
    <row r="50" spans="1:13" s="19" customFormat="1" ht="90" x14ac:dyDescent="0.25">
      <c r="A50" s="16" t="s">
        <v>42</v>
      </c>
      <c r="B50" s="32" t="s">
        <v>432</v>
      </c>
      <c r="C50" s="35" t="s">
        <v>272</v>
      </c>
      <c r="D50" s="35" t="s">
        <v>523</v>
      </c>
      <c r="E50" s="35" t="s">
        <v>515</v>
      </c>
      <c r="F50" s="16" t="s">
        <v>267</v>
      </c>
      <c r="G50" s="16" t="s">
        <v>202</v>
      </c>
      <c r="H50" s="16" t="s">
        <v>203</v>
      </c>
      <c r="I50" s="16" t="s">
        <v>275</v>
      </c>
      <c r="J50" s="18">
        <v>44377</v>
      </c>
      <c r="K50" s="16" t="s">
        <v>271</v>
      </c>
      <c r="L50" s="62">
        <v>1</v>
      </c>
      <c r="M50" s="42" t="s">
        <v>573</v>
      </c>
    </row>
    <row r="51" spans="1:13" s="19" customFormat="1" ht="90" x14ac:dyDescent="0.25">
      <c r="A51" s="16" t="s">
        <v>42</v>
      </c>
      <c r="B51" s="32" t="s">
        <v>432</v>
      </c>
      <c r="C51" s="35" t="s">
        <v>272</v>
      </c>
      <c r="D51" s="35" t="s">
        <v>523</v>
      </c>
      <c r="E51" s="35" t="s">
        <v>528</v>
      </c>
      <c r="F51" s="16" t="s">
        <v>267</v>
      </c>
      <c r="G51" s="16" t="s">
        <v>516</v>
      </c>
      <c r="H51" s="16" t="s">
        <v>470</v>
      </c>
      <c r="I51" s="16" t="s">
        <v>471</v>
      </c>
      <c r="J51" s="18">
        <v>44469</v>
      </c>
      <c r="K51" s="16" t="s">
        <v>271</v>
      </c>
      <c r="L51" s="62">
        <v>1</v>
      </c>
      <c r="M51" s="42" t="s">
        <v>574</v>
      </c>
    </row>
    <row r="52" spans="1:13" s="19" customFormat="1" ht="120" x14ac:dyDescent="0.25">
      <c r="A52" s="16" t="s">
        <v>218</v>
      </c>
      <c r="B52" s="32" t="s">
        <v>433</v>
      </c>
      <c r="C52" s="32" t="s">
        <v>434</v>
      </c>
      <c r="D52" s="32" t="s">
        <v>491</v>
      </c>
      <c r="E52" s="32" t="s">
        <v>435</v>
      </c>
      <c r="F52" s="16" t="s">
        <v>287</v>
      </c>
      <c r="G52" s="16" t="s">
        <v>219</v>
      </c>
      <c r="H52" s="16" t="s">
        <v>396</v>
      </c>
      <c r="I52" s="16" t="s">
        <v>322</v>
      </c>
      <c r="J52" s="18">
        <v>44286</v>
      </c>
      <c r="K52" s="16" t="s">
        <v>296</v>
      </c>
      <c r="L52" s="62">
        <f>+(88/90)</f>
        <v>0.97777777777777775</v>
      </c>
      <c r="M52" s="51" t="s">
        <v>611</v>
      </c>
    </row>
    <row r="53" spans="1:13" s="19" customFormat="1" ht="120" x14ac:dyDescent="0.25">
      <c r="A53" s="16" t="s">
        <v>40</v>
      </c>
      <c r="B53" s="32" t="s">
        <v>433</v>
      </c>
      <c r="C53" s="32" t="s">
        <v>434</v>
      </c>
      <c r="D53" s="32" t="s">
        <v>491</v>
      </c>
      <c r="E53" s="32" t="s">
        <v>435</v>
      </c>
      <c r="F53" s="16" t="s">
        <v>287</v>
      </c>
      <c r="G53" s="16" t="s">
        <v>219</v>
      </c>
      <c r="H53" s="16" t="s">
        <v>360</v>
      </c>
      <c r="I53" s="16" t="s">
        <v>322</v>
      </c>
      <c r="J53" s="18">
        <v>44377</v>
      </c>
      <c r="K53" s="16" t="s">
        <v>289</v>
      </c>
      <c r="L53" s="62">
        <f>93/100</f>
        <v>0.93</v>
      </c>
      <c r="M53" s="51" t="s">
        <v>628</v>
      </c>
    </row>
    <row r="54" spans="1:13" s="19" customFormat="1" ht="120" x14ac:dyDescent="0.25">
      <c r="A54" s="16" t="s">
        <v>40</v>
      </c>
      <c r="B54" s="32" t="s">
        <v>433</v>
      </c>
      <c r="C54" s="32" t="s">
        <v>434</v>
      </c>
      <c r="D54" s="32" t="s">
        <v>491</v>
      </c>
      <c r="E54" s="32" t="s">
        <v>435</v>
      </c>
      <c r="F54" s="16" t="s">
        <v>287</v>
      </c>
      <c r="G54" s="16" t="s">
        <v>219</v>
      </c>
      <c r="H54" s="16" t="s">
        <v>361</v>
      </c>
      <c r="I54" s="16" t="s">
        <v>322</v>
      </c>
      <c r="J54" s="18">
        <v>44469</v>
      </c>
      <c r="K54" s="16" t="s">
        <v>289</v>
      </c>
      <c r="L54" s="62">
        <f>194/240</f>
        <v>0.80833333333333335</v>
      </c>
      <c r="M54" s="51" t="s">
        <v>629</v>
      </c>
    </row>
    <row r="55" spans="1:13" s="19" customFormat="1" ht="120" x14ac:dyDescent="0.25">
      <c r="A55" s="16" t="s">
        <v>436</v>
      </c>
      <c r="B55" s="32" t="s">
        <v>433</v>
      </c>
      <c r="C55" s="32" t="s">
        <v>434</v>
      </c>
      <c r="D55" s="32" t="s">
        <v>491</v>
      </c>
      <c r="E55" s="32" t="s">
        <v>435</v>
      </c>
      <c r="F55" s="16" t="s">
        <v>287</v>
      </c>
      <c r="G55" s="16" t="s">
        <v>219</v>
      </c>
      <c r="H55" s="17" t="s">
        <v>250</v>
      </c>
      <c r="I55" s="17" t="s">
        <v>323</v>
      </c>
      <c r="J55" s="22">
        <v>44561</v>
      </c>
      <c r="K55" s="16" t="s">
        <v>289</v>
      </c>
      <c r="L55" s="62">
        <f>6/12</f>
        <v>0.5</v>
      </c>
      <c r="M55" s="51" t="s">
        <v>630</v>
      </c>
    </row>
    <row r="56" spans="1:13" s="19" customFormat="1" ht="165" x14ac:dyDescent="0.25">
      <c r="A56" s="16" t="s">
        <v>436</v>
      </c>
      <c r="B56" s="32" t="s">
        <v>433</v>
      </c>
      <c r="C56" s="32" t="s">
        <v>437</v>
      </c>
      <c r="D56" s="32" t="s">
        <v>491</v>
      </c>
      <c r="E56" s="32" t="s">
        <v>438</v>
      </c>
      <c r="F56" s="16" t="s">
        <v>287</v>
      </c>
      <c r="G56" s="16" t="s">
        <v>219</v>
      </c>
      <c r="H56" s="17" t="s">
        <v>251</v>
      </c>
      <c r="I56" s="17" t="s">
        <v>492</v>
      </c>
      <c r="J56" s="22">
        <v>44561</v>
      </c>
      <c r="K56" s="16" t="s">
        <v>289</v>
      </c>
      <c r="L56" s="62">
        <v>0.5</v>
      </c>
      <c r="M56" s="51" t="s">
        <v>631</v>
      </c>
    </row>
    <row r="57" spans="1:13" s="19" customFormat="1" ht="120" x14ac:dyDescent="0.25">
      <c r="A57" s="16" t="s">
        <v>436</v>
      </c>
      <c r="B57" s="32" t="s">
        <v>433</v>
      </c>
      <c r="C57" s="32" t="s">
        <v>439</v>
      </c>
      <c r="D57" s="32" t="s">
        <v>491</v>
      </c>
      <c r="E57" s="32" t="s">
        <v>440</v>
      </c>
      <c r="F57" s="16" t="s">
        <v>287</v>
      </c>
      <c r="G57" s="16" t="s">
        <v>219</v>
      </c>
      <c r="H57" s="16" t="s">
        <v>362</v>
      </c>
      <c r="I57" s="16" t="s">
        <v>324</v>
      </c>
      <c r="J57" s="18">
        <v>44561</v>
      </c>
      <c r="K57" s="16" t="s">
        <v>289</v>
      </c>
      <c r="L57" s="62">
        <v>0.49</v>
      </c>
      <c r="M57" s="51" t="s">
        <v>632</v>
      </c>
    </row>
    <row r="58" spans="1:13" s="19" customFormat="1" ht="90" x14ac:dyDescent="0.25">
      <c r="A58" s="16" t="s">
        <v>436</v>
      </c>
      <c r="B58" s="32" t="s">
        <v>433</v>
      </c>
      <c r="C58" s="32" t="s">
        <v>439</v>
      </c>
      <c r="D58" s="32" t="s">
        <v>491</v>
      </c>
      <c r="E58" s="32" t="s">
        <v>529</v>
      </c>
      <c r="F58" s="16" t="s">
        <v>287</v>
      </c>
      <c r="G58" s="16" t="s">
        <v>219</v>
      </c>
      <c r="H58" s="16" t="s">
        <v>517</v>
      </c>
      <c r="I58" s="16" t="s">
        <v>474</v>
      </c>
      <c r="J58" s="18">
        <v>44561</v>
      </c>
      <c r="K58" s="16" t="s">
        <v>289</v>
      </c>
      <c r="L58" s="62">
        <v>0.5</v>
      </c>
      <c r="M58" s="51" t="s">
        <v>633</v>
      </c>
    </row>
    <row r="59" spans="1:13" s="19" customFormat="1" ht="90" x14ac:dyDescent="0.25">
      <c r="A59" s="16" t="s">
        <v>456</v>
      </c>
      <c r="B59" s="32" t="s">
        <v>418</v>
      </c>
      <c r="C59" s="40" t="s">
        <v>425</v>
      </c>
      <c r="D59" s="32" t="s">
        <v>513</v>
      </c>
      <c r="E59" s="37" t="s">
        <v>526</v>
      </c>
      <c r="F59" s="16" t="s">
        <v>287</v>
      </c>
      <c r="G59" s="16" t="s">
        <v>220</v>
      </c>
      <c r="H59" s="16" t="s">
        <v>530</v>
      </c>
      <c r="I59" s="16" t="s">
        <v>493</v>
      </c>
      <c r="J59" s="18">
        <v>44561</v>
      </c>
      <c r="K59" s="16" t="s">
        <v>289</v>
      </c>
      <c r="L59" s="59">
        <v>0.5</v>
      </c>
      <c r="M59" s="51" t="s">
        <v>634</v>
      </c>
    </row>
    <row r="60" spans="1:13" s="19" customFormat="1" ht="120" customHeight="1" x14ac:dyDescent="0.25">
      <c r="A60" s="21" t="s">
        <v>207</v>
      </c>
      <c r="B60" s="32" t="s">
        <v>441</v>
      </c>
      <c r="C60" s="32" t="s">
        <v>442</v>
      </c>
      <c r="D60" s="32" t="s">
        <v>491</v>
      </c>
      <c r="E60" s="32" t="s">
        <v>435</v>
      </c>
      <c r="F60" s="16" t="s">
        <v>287</v>
      </c>
      <c r="G60" s="16" t="s">
        <v>224</v>
      </c>
      <c r="H60" s="16" t="s">
        <v>531</v>
      </c>
      <c r="I60" s="16" t="s">
        <v>535</v>
      </c>
      <c r="J60" s="18" t="s">
        <v>225</v>
      </c>
      <c r="K60" s="16" t="s">
        <v>297</v>
      </c>
      <c r="L60" s="59">
        <v>0.6</v>
      </c>
      <c r="M60" s="51" t="s">
        <v>575</v>
      </c>
    </row>
    <row r="61" spans="1:13" s="19" customFormat="1" ht="90" x14ac:dyDescent="0.25">
      <c r="A61" s="39" t="s">
        <v>208</v>
      </c>
      <c r="B61" s="32" t="s">
        <v>441</v>
      </c>
      <c r="C61" s="32" t="s">
        <v>443</v>
      </c>
      <c r="D61" s="32" t="s">
        <v>513</v>
      </c>
      <c r="E61" s="37" t="s">
        <v>526</v>
      </c>
      <c r="F61" s="16" t="s">
        <v>287</v>
      </c>
      <c r="G61" s="16" t="s">
        <v>226</v>
      </c>
      <c r="H61" s="16" t="s">
        <v>227</v>
      </c>
      <c r="I61" s="16" t="s">
        <v>534</v>
      </c>
      <c r="J61" s="18">
        <v>44561</v>
      </c>
      <c r="K61" s="16" t="s">
        <v>297</v>
      </c>
      <c r="L61" s="59">
        <v>0.5</v>
      </c>
      <c r="M61" s="42" t="s">
        <v>576</v>
      </c>
    </row>
    <row r="62" spans="1:13" s="19" customFormat="1" ht="120" x14ac:dyDescent="0.25">
      <c r="A62" s="21" t="s">
        <v>228</v>
      </c>
      <c r="B62" s="32" t="s">
        <v>432</v>
      </c>
      <c r="C62" s="32" t="s">
        <v>419</v>
      </c>
      <c r="D62" s="32" t="s">
        <v>513</v>
      </c>
      <c r="E62" s="32" t="s">
        <v>420</v>
      </c>
      <c r="F62" s="16" t="s">
        <v>287</v>
      </c>
      <c r="G62" s="16" t="s">
        <v>363</v>
      </c>
      <c r="H62" s="16" t="s">
        <v>364</v>
      </c>
      <c r="I62" s="16" t="s">
        <v>534</v>
      </c>
      <c r="J62" s="18">
        <v>44561</v>
      </c>
      <c r="K62" s="16" t="s">
        <v>297</v>
      </c>
      <c r="L62" s="59">
        <v>0.45</v>
      </c>
      <c r="M62" s="42" t="s">
        <v>577</v>
      </c>
    </row>
    <row r="63" spans="1:13" s="19" customFormat="1" ht="135" x14ac:dyDescent="0.25">
      <c r="A63" s="21" t="s">
        <v>228</v>
      </c>
      <c r="B63" s="32" t="s">
        <v>441</v>
      </c>
      <c r="C63" s="32" t="s">
        <v>443</v>
      </c>
      <c r="D63" s="32" t="s">
        <v>521</v>
      </c>
      <c r="E63" s="32" t="s">
        <v>520</v>
      </c>
      <c r="F63" s="16" t="s">
        <v>287</v>
      </c>
      <c r="G63" s="16" t="s">
        <v>365</v>
      </c>
      <c r="H63" s="16" t="s">
        <v>494</v>
      </c>
      <c r="I63" s="16" t="s">
        <v>534</v>
      </c>
      <c r="J63" s="18">
        <v>44561</v>
      </c>
      <c r="K63" s="16" t="s">
        <v>297</v>
      </c>
      <c r="L63" s="59">
        <v>0.45</v>
      </c>
      <c r="M63" s="42" t="s">
        <v>578</v>
      </c>
    </row>
    <row r="64" spans="1:13" s="19" customFormat="1" ht="120" x14ac:dyDescent="0.25">
      <c r="A64" s="21" t="s">
        <v>228</v>
      </c>
      <c r="B64" s="32" t="s">
        <v>441</v>
      </c>
      <c r="C64" s="32" t="s">
        <v>442</v>
      </c>
      <c r="D64" s="32" t="s">
        <v>491</v>
      </c>
      <c r="E64" s="32" t="s">
        <v>435</v>
      </c>
      <c r="F64" s="16" t="s">
        <v>287</v>
      </c>
      <c r="G64" s="16" t="s">
        <v>224</v>
      </c>
      <c r="H64" s="16" t="s">
        <v>495</v>
      </c>
      <c r="I64" s="16" t="s">
        <v>534</v>
      </c>
      <c r="J64" s="18">
        <v>44561</v>
      </c>
      <c r="K64" s="16" t="s">
        <v>297</v>
      </c>
      <c r="L64" s="59">
        <v>0.3</v>
      </c>
      <c r="M64" s="42" t="s">
        <v>579</v>
      </c>
    </row>
    <row r="65" spans="1:13" s="19" customFormat="1" ht="114.75" customHeight="1" x14ac:dyDescent="0.25">
      <c r="A65" s="21" t="s">
        <v>228</v>
      </c>
      <c r="B65" s="32" t="s">
        <v>441</v>
      </c>
      <c r="C65" s="32" t="s">
        <v>443</v>
      </c>
      <c r="D65" s="32" t="s">
        <v>416</v>
      </c>
      <c r="E65" s="32" t="s">
        <v>520</v>
      </c>
      <c r="F65" s="16" t="s">
        <v>281</v>
      </c>
      <c r="G65" s="16" t="s">
        <v>229</v>
      </c>
      <c r="H65" s="16" t="s">
        <v>245</v>
      </c>
      <c r="I65" s="16" t="s">
        <v>534</v>
      </c>
      <c r="J65" s="18">
        <v>44561</v>
      </c>
      <c r="K65" s="16" t="s">
        <v>297</v>
      </c>
      <c r="L65" s="59">
        <v>0.35</v>
      </c>
      <c r="M65" s="42" t="s">
        <v>580</v>
      </c>
    </row>
    <row r="66" spans="1:13" s="19" customFormat="1" ht="90" x14ac:dyDescent="0.25">
      <c r="A66" s="21" t="s">
        <v>228</v>
      </c>
      <c r="B66" s="32" t="s">
        <v>441</v>
      </c>
      <c r="C66" s="32" t="s">
        <v>443</v>
      </c>
      <c r="D66" s="32" t="s">
        <v>444</v>
      </c>
      <c r="E66" s="32" t="s">
        <v>174</v>
      </c>
      <c r="F66" s="16" t="s">
        <v>475</v>
      </c>
      <c r="G66" s="16" t="s">
        <v>366</v>
      </c>
      <c r="H66" s="16" t="s">
        <v>367</v>
      </c>
      <c r="I66" s="16" t="s">
        <v>230</v>
      </c>
      <c r="J66" s="18">
        <v>44561</v>
      </c>
      <c r="K66" s="16" t="s">
        <v>297</v>
      </c>
      <c r="L66" s="59">
        <v>1</v>
      </c>
      <c r="M66" s="42" t="s">
        <v>581</v>
      </c>
    </row>
    <row r="67" spans="1:13" s="19" customFormat="1" ht="90" x14ac:dyDescent="0.25">
      <c r="A67" s="21" t="s">
        <v>228</v>
      </c>
      <c r="B67" s="32" t="s">
        <v>441</v>
      </c>
      <c r="C67" s="32" t="s">
        <v>443</v>
      </c>
      <c r="D67" s="32" t="s">
        <v>444</v>
      </c>
      <c r="E67" s="32" t="s">
        <v>174</v>
      </c>
      <c r="F67" s="16" t="s">
        <v>475</v>
      </c>
      <c r="G67" s="16" t="s">
        <v>366</v>
      </c>
      <c r="H67" s="16" t="s">
        <v>496</v>
      </c>
      <c r="I67" s="16" t="s">
        <v>457</v>
      </c>
      <c r="J67" s="18">
        <v>44561</v>
      </c>
      <c r="K67" s="16" t="s">
        <v>297</v>
      </c>
      <c r="L67" s="59">
        <v>1</v>
      </c>
      <c r="M67" s="51" t="s">
        <v>582</v>
      </c>
    </row>
    <row r="68" spans="1:13" s="19" customFormat="1" ht="270" x14ac:dyDescent="0.25">
      <c r="A68" s="16" t="s">
        <v>458</v>
      </c>
      <c r="B68" s="32" t="s">
        <v>235</v>
      </c>
      <c r="C68" s="32" t="s">
        <v>445</v>
      </c>
      <c r="D68" s="32" t="s">
        <v>444</v>
      </c>
      <c r="E68" s="32" t="s">
        <v>446</v>
      </c>
      <c r="F68" s="16" t="s">
        <v>281</v>
      </c>
      <c r="G68" s="16" t="s">
        <v>368</v>
      </c>
      <c r="H68" s="16" t="s">
        <v>369</v>
      </c>
      <c r="I68" s="16" t="s">
        <v>472</v>
      </c>
      <c r="J68" s="18">
        <v>44561</v>
      </c>
      <c r="K68" s="16" t="s">
        <v>292</v>
      </c>
      <c r="L68" s="62">
        <v>0.5</v>
      </c>
      <c r="M68" s="41" t="s">
        <v>612</v>
      </c>
    </row>
    <row r="69" spans="1:13" s="19" customFormat="1" ht="210" x14ac:dyDescent="0.25">
      <c r="A69" s="16" t="s">
        <v>458</v>
      </c>
      <c r="B69" s="32" t="s">
        <v>235</v>
      </c>
      <c r="C69" s="32" t="s">
        <v>445</v>
      </c>
      <c r="D69" s="32" t="s">
        <v>444</v>
      </c>
      <c r="E69" s="32" t="s">
        <v>532</v>
      </c>
      <c r="F69" s="16" t="s">
        <v>281</v>
      </c>
      <c r="G69" s="16" t="s">
        <v>370</v>
      </c>
      <c r="H69" s="16" t="s">
        <v>371</v>
      </c>
      <c r="I69" s="16" t="s">
        <v>472</v>
      </c>
      <c r="J69" s="18">
        <v>44561</v>
      </c>
      <c r="K69" s="16" t="s">
        <v>292</v>
      </c>
      <c r="L69" s="62">
        <v>0.5</v>
      </c>
      <c r="M69" s="41" t="s">
        <v>613</v>
      </c>
    </row>
    <row r="70" spans="1:13" s="19" customFormat="1" ht="90" x14ac:dyDescent="0.25">
      <c r="A70" s="21" t="s">
        <v>252</v>
      </c>
      <c r="B70" s="32" t="s">
        <v>441</v>
      </c>
      <c r="C70" s="32" t="s">
        <v>447</v>
      </c>
      <c r="D70" s="32" t="s">
        <v>444</v>
      </c>
      <c r="E70" s="32" t="s">
        <v>532</v>
      </c>
      <c r="F70" s="16" t="s">
        <v>281</v>
      </c>
      <c r="G70" s="16" t="s">
        <v>366</v>
      </c>
      <c r="H70" s="16" t="s">
        <v>306</v>
      </c>
      <c r="I70" s="16" t="s">
        <v>325</v>
      </c>
      <c r="J70" s="18" t="s">
        <v>225</v>
      </c>
      <c r="K70" s="16" t="s">
        <v>399</v>
      </c>
      <c r="L70" s="59">
        <v>0.5</v>
      </c>
      <c r="M70" s="42" t="s">
        <v>583</v>
      </c>
    </row>
    <row r="71" spans="1:13" s="19" customFormat="1" ht="90" x14ac:dyDescent="0.25">
      <c r="A71" s="21" t="s">
        <v>252</v>
      </c>
      <c r="B71" s="32" t="s">
        <v>441</v>
      </c>
      <c r="C71" s="32" t="s">
        <v>443</v>
      </c>
      <c r="D71" s="32" t="s">
        <v>521</v>
      </c>
      <c r="E71" s="32" t="s">
        <v>520</v>
      </c>
      <c r="F71" s="16" t="s">
        <v>281</v>
      </c>
      <c r="G71" s="16" t="s">
        <v>365</v>
      </c>
      <c r="H71" s="16" t="s">
        <v>497</v>
      </c>
      <c r="I71" s="21" t="s">
        <v>394</v>
      </c>
      <c r="J71" s="18" t="s">
        <v>225</v>
      </c>
      <c r="K71" s="16" t="s">
        <v>399</v>
      </c>
      <c r="L71" s="59">
        <v>0.25</v>
      </c>
      <c r="M71" s="42" t="s">
        <v>584</v>
      </c>
    </row>
    <row r="72" spans="1:13" s="19" customFormat="1" ht="90" x14ac:dyDescent="0.25">
      <c r="A72" s="21" t="s">
        <v>252</v>
      </c>
      <c r="B72" s="32" t="s">
        <v>441</v>
      </c>
      <c r="C72" s="32" t="s">
        <v>443</v>
      </c>
      <c r="D72" s="32" t="s">
        <v>521</v>
      </c>
      <c r="E72" s="32" t="s">
        <v>520</v>
      </c>
      <c r="F72" s="16" t="s">
        <v>281</v>
      </c>
      <c r="G72" s="16" t="s">
        <v>365</v>
      </c>
      <c r="H72" s="16" t="s">
        <v>463</v>
      </c>
      <c r="I72" s="16" t="s">
        <v>326</v>
      </c>
      <c r="J72" s="18" t="s">
        <v>225</v>
      </c>
      <c r="K72" s="16" t="s">
        <v>399</v>
      </c>
      <c r="L72" s="59">
        <v>0</v>
      </c>
      <c r="M72" s="42" t="s">
        <v>585</v>
      </c>
    </row>
    <row r="73" spans="1:13" s="19" customFormat="1" ht="150" x14ac:dyDescent="0.25">
      <c r="A73" s="16" t="s">
        <v>458</v>
      </c>
      <c r="B73" s="32" t="s">
        <v>235</v>
      </c>
      <c r="C73" s="32" t="s">
        <v>448</v>
      </c>
      <c r="D73" s="32" t="s">
        <v>444</v>
      </c>
      <c r="E73" s="32" t="s">
        <v>449</v>
      </c>
      <c r="F73" s="16" t="s">
        <v>282</v>
      </c>
      <c r="G73" s="16" t="s">
        <v>372</v>
      </c>
      <c r="H73" s="16" t="s">
        <v>498</v>
      </c>
      <c r="I73" s="16" t="s">
        <v>499</v>
      </c>
      <c r="J73" s="18">
        <v>44561</v>
      </c>
      <c r="K73" s="16" t="s">
        <v>257</v>
      </c>
      <c r="L73" s="61">
        <v>0.5</v>
      </c>
      <c r="M73" s="52" t="s">
        <v>586</v>
      </c>
    </row>
    <row r="74" spans="1:13" s="19" customFormat="1" ht="270" x14ac:dyDescent="0.25">
      <c r="A74" s="16" t="s">
        <v>458</v>
      </c>
      <c r="B74" s="32" t="s">
        <v>235</v>
      </c>
      <c r="C74" s="32" t="s">
        <v>240</v>
      </c>
      <c r="D74" s="32" t="s">
        <v>444</v>
      </c>
      <c r="E74" s="32" t="s">
        <v>450</v>
      </c>
      <c r="F74" s="16" t="s">
        <v>285</v>
      </c>
      <c r="G74" s="16" t="s">
        <v>373</v>
      </c>
      <c r="H74" s="16" t="s">
        <v>500</v>
      </c>
      <c r="I74" s="16" t="s">
        <v>323</v>
      </c>
      <c r="J74" s="18">
        <v>44561</v>
      </c>
      <c r="K74" s="16" t="s">
        <v>257</v>
      </c>
      <c r="L74" s="61">
        <v>0.45</v>
      </c>
      <c r="M74" s="52" t="s">
        <v>608</v>
      </c>
    </row>
    <row r="75" spans="1:13" s="19" customFormat="1" ht="135" x14ac:dyDescent="0.25">
      <c r="A75" s="16" t="s">
        <v>458</v>
      </c>
      <c r="B75" s="32" t="s">
        <v>235</v>
      </c>
      <c r="C75" s="32" t="s">
        <v>451</v>
      </c>
      <c r="D75" s="32" t="s">
        <v>444</v>
      </c>
      <c r="E75" s="32" t="s">
        <v>459</v>
      </c>
      <c r="F75" s="16" t="s">
        <v>284</v>
      </c>
      <c r="G75" s="16" t="s">
        <v>374</v>
      </c>
      <c r="H75" s="16" t="s">
        <v>375</v>
      </c>
      <c r="I75" s="16" t="s">
        <v>410</v>
      </c>
      <c r="J75" s="18">
        <v>44561</v>
      </c>
      <c r="K75" s="16" t="s">
        <v>257</v>
      </c>
      <c r="L75" s="61">
        <v>0.8</v>
      </c>
      <c r="M75" s="52" t="s">
        <v>587</v>
      </c>
    </row>
    <row r="76" spans="1:13" s="19" customFormat="1" ht="105" x14ac:dyDescent="0.25">
      <c r="A76" s="16" t="s">
        <v>458</v>
      </c>
      <c r="B76" s="32" t="s">
        <v>235</v>
      </c>
      <c r="C76" s="32" t="s">
        <v>451</v>
      </c>
      <c r="D76" s="32" t="s">
        <v>444</v>
      </c>
      <c r="E76" s="32" t="s">
        <v>459</v>
      </c>
      <c r="F76" s="16" t="s">
        <v>283</v>
      </c>
      <c r="G76" s="16" t="s">
        <v>374</v>
      </c>
      <c r="H76" s="16" t="s">
        <v>376</v>
      </c>
      <c r="I76" s="16" t="s">
        <v>501</v>
      </c>
      <c r="J76" s="18">
        <v>44561</v>
      </c>
      <c r="K76" s="16" t="s">
        <v>257</v>
      </c>
      <c r="L76" s="61">
        <v>0.9</v>
      </c>
      <c r="M76" s="52" t="s">
        <v>588</v>
      </c>
    </row>
    <row r="77" spans="1:13" s="19" customFormat="1" ht="225" x14ac:dyDescent="0.25">
      <c r="A77" s="16" t="s">
        <v>458</v>
      </c>
      <c r="B77" s="32" t="s">
        <v>235</v>
      </c>
      <c r="C77" s="32" t="s">
        <v>377</v>
      </c>
      <c r="D77" s="32" t="s">
        <v>444</v>
      </c>
      <c r="E77" s="32" t="s">
        <v>452</v>
      </c>
      <c r="F77" s="16" t="s">
        <v>282</v>
      </c>
      <c r="G77" s="16" t="s">
        <v>377</v>
      </c>
      <c r="H77" s="21" t="s">
        <v>378</v>
      </c>
      <c r="I77" s="17" t="s">
        <v>327</v>
      </c>
      <c r="J77" s="18">
        <v>44561</v>
      </c>
      <c r="K77" s="16" t="s">
        <v>257</v>
      </c>
      <c r="L77" s="64">
        <v>0.35</v>
      </c>
      <c r="M77" s="52" t="s">
        <v>609</v>
      </c>
    </row>
    <row r="78" spans="1:13" s="19" customFormat="1" ht="180" x14ac:dyDescent="0.25">
      <c r="A78" s="16" t="s">
        <v>458</v>
      </c>
      <c r="B78" s="32" t="s">
        <v>235</v>
      </c>
      <c r="C78" s="32" t="s">
        <v>451</v>
      </c>
      <c r="D78" s="32" t="s">
        <v>444</v>
      </c>
      <c r="E78" s="32" t="s">
        <v>459</v>
      </c>
      <c r="F78" s="16" t="s">
        <v>278</v>
      </c>
      <c r="G78" s="21" t="s">
        <v>379</v>
      </c>
      <c r="H78" s="21" t="s">
        <v>246</v>
      </c>
      <c r="I78" s="16" t="s">
        <v>502</v>
      </c>
      <c r="J78" s="18">
        <v>44561</v>
      </c>
      <c r="K78" s="16" t="s">
        <v>189</v>
      </c>
      <c r="L78" s="57">
        <v>0.5</v>
      </c>
      <c r="M78" s="41" t="s">
        <v>589</v>
      </c>
    </row>
    <row r="79" spans="1:13" s="19" customFormat="1" ht="150" x14ac:dyDescent="0.25">
      <c r="A79" s="16" t="s">
        <v>458</v>
      </c>
      <c r="B79" s="32" t="s">
        <v>235</v>
      </c>
      <c r="C79" s="32" t="s">
        <v>453</v>
      </c>
      <c r="D79" s="32" t="s">
        <v>444</v>
      </c>
      <c r="E79" s="32" t="s">
        <v>454</v>
      </c>
      <c r="F79" s="16" t="s">
        <v>279</v>
      </c>
      <c r="G79" s="21" t="s">
        <v>380</v>
      </c>
      <c r="H79" s="21" t="s">
        <v>190</v>
      </c>
      <c r="I79" s="21" t="s">
        <v>503</v>
      </c>
      <c r="J79" s="18">
        <v>44561</v>
      </c>
      <c r="K79" s="16" t="s">
        <v>189</v>
      </c>
      <c r="L79" s="57">
        <v>0.5</v>
      </c>
      <c r="M79" s="41" t="s">
        <v>590</v>
      </c>
    </row>
    <row r="80" spans="1:13" s="19" customFormat="1" ht="90" x14ac:dyDescent="0.25">
      <c r="A80" s="16" t="s">
        <v>458</v>
      </c>
      <c r="B80" s="32" t="s">
        <v>235</v>
      </c>
      <c r="C80" s="32" t="s">
        <v>453</v>
      </c>
      <c r="D80" s="32" t="s">
        <v>444</v>
      </c>
      <c r="E80" s="32" t="s">
        <v>454</v>
      </c>
      <c r="F80" s="16" t="s">
        <v>279</v>
      </c>
      <c r="G80" s="21" t="s">
        <v>381</v>
      </c>
      <c r="H80" s="21" t="s">
        <v>504</v>
      </c>
      <c r="I80" s="21" t="s">
        <v>395</v>
      </c>
      <c r="J80" s="18">
        <v>44561</v>
      </c>
      <c r="K80" s="16" t="s">
        <v>189</v>
      </c>
      <c r="L80" s="57">
        <v>0.5</v>
      </c>
      <c r="M80" s="51" t="s">
        <v>591</v>
      </c>
    </row>
    <row r="81" spans="1:13" s="19" customFormat="1" ht="150" x14ac:dyDescent="0.25">
      <c r="A81" s="16" t="s">
        <v>458</v>
      </c>
      <c r="B81" s="32" t="s">
        <v>235</v>
      </c>
      <c r="C81" s="32" t="s">
        <v>453</v>
      </c>
      <c r="D81" s="32" t="s">
        <v>444</v>
      </c>
      <c r="E81" s="32" t="s">
        <v>454</v>
      </c>
      <c r="F81" s="16" t="s">
        <v>279</v>
      </c>
      <c r="G81" s="21" t="s">
        <v>505</v>
      </c>
      <c r="H81" s="21" t="s">
        <v>253</v>
      </c>
      <c r="I81" s="21" t="s">
        <v>506</v>
      </c>
      <c r="J81" s="31">
        <v>44561</v>
      </c>
      <c r="K81" s="16" t="s">
        <v>189</v>
      </c>
      <c r="L81" s="57">
        <v>0.5</v>
      </c>
      <c r="M81" s="41" t="s">
        <v>592</v>
      </c>
    </row>
    <row r="82" spans="1:13" s="19" customFormat="1" ht="90" x14ac:dyDescent="0.25">
      <c r="A82" s="16" t="s">
        <v>458</v>
      </c>
      <c r="B82" s="32" t="s">
        <v>235</v>
      </c>
      <c r="C82" s="32" t="s">
        <v>451</v>
      </c>
      <c r="D82" s="32" t="s">
        <v>444</v>
      </c>
      <c r="E82" s="32" t="s">
        <v>533</v>
      </c>
      <c r="F82" s="16" t="s">
        <v>278</v>
      </c>
      <c r="G82" s="21" t="s">
        <v>379</v>
      </c>
      <c r="H82" s="21" t="s">
        <v>382</v>
      </c>
      <c r="I82" s="16" t="s">
        <v>254</v>
      </c>
      <c r="J82" s="18">
        <v>44561</v>
      </c>
      <c r="K82" s="16" t="s">
        <v>189</v>
      </c>
      <c r="L82" s="57">
        <v>0.73</v>
      </c>
      <c r="M82" s="41" t="s">
        <v>593</v>
      </c>
    </row>
    <row r="83" spans="1:13" s="19" customFormat="1" ht="90" x14ac:dyDescent="0.25">
      <c r="A83" s="16" t="s">
        <v>191</v>
      </c>
      <c r="B83" s="32" t="s">
        <v>235</v>
      </c>
      <c r="C83" s="32" t="s">
        <v>240</v>
      </c>
      <c r="D83" s="32" t="s">
        <v>444</v>
      </c>
      <c r="E83" s="32" t="s">
        <v>450</v>
      </c>
      <c r="F83" s="16" t="s">
        <v>21</v>
      </c>
      <c r="G83" s="16" t="s">
        <v>192</v>
      </c>
      <c r="H83" s="16" t="s">
        <v>193</v>
      </c>
      <c r="I83" s="18" t="s">
        <v>194</v>
      </c>
      <c r="J83" s="18">
        <v>44561</v>
      </c>
      <c r="K83" s="16" t="s">
        <v>298</v>
      </c>
      <c r="L83" s="59">
        <v>1</v>
      </c>
      <c r="M83" s="41" t="s">
        <v>594</v>
      </c>
    </row>
    <row r="84" spans="1:13" s="19" customFormat="1" ht="135" x14ac:dyDescent="0.25">
      <c r="A84" s="16" t="s">
        <v>191</v>
      </c>
      <c r="B84" s="32" t="s">
        <v>235</v>
      </c>
      <c r="C84" s="32" t="s">
        <v>240</v>
      </c>
      <c r="D84" s="32" t="s">
        <v>444</v>
      </c>
      <c r="E84" s="32" t="s">
        <v>450</v>
      </c>
      <c r="F84" s="16" t="s">
        <v>21</v>
      </c>
      <c r="G84" s="16" t="s">
        <v>195</v>
      </c>
      <c r="H84" s="16" t="s">
        <v>247</v>
      </c>
      <c r="I84" s="18" t="s">
        <v>507</v>
      </c>
      <c r="J84" s="18">
        <v>44561</v>
      </c>
      <c r="K84" s="16" t="s">
        <v>298</v>
      </c>
      <c r="L84" s="59">
        <v>1</v>
      </c>
      <c r="M84" s="41" t="s">
        <v>595</v>
      </c>
    </row>
    <row r="85" spans="1:13" s="19" customFormat="1" ht="90" x14ac:dyDescent="0.25">
      <c r="A85" s="16" t="s">
        <v>191</v>
      </c>
      <c r="B85" s="32" t="s">
        <v>235</v>
      </c>
      <c r="C85" s="32" t="s">
        <v>240</v>
      </c>
      <c r="D85" s="32" t="s">
        <v>444</v>
      </c>
      <c r="E85" s="32" t="s">
        <v>450</v>
      </c>
      <c r="F85" s="16" t="s">
        <v>21</v>
      </c>
      <c r="G85" s="16" t="s">
        <v>196</v>
      </c>
      <c r="H85" s="16" t="s">
        <v>508</v>
      </c>
      <c r="I85" s="18" t="s">
        <v>332</v>
      </c>
      <c r="J85" s="18">
        <v>44561</v>
      </c>
      <c r="K85" s="16" t="s">
        <v>298</v>
      </c>
      <c r="L85" s="65">
        <v>0.96</v>
      </c>
      <c r="M85" s="41" t="s">
        <v>596</v>
      </c>
    </row>
    <row r="86" spans="1:13" s="19" customFormat="1" ht="90" x14ac:dyDescent="0.25">
      <c r="A86" s="16" t="s">
        <v>191</v>
      </c>
      <c r="B86" s="32" t="s">
        <v>235</v>
      </c>
      <c r="C86" s="32" t="s">
        <v>240</v>
      </c>
      <c r="D86" s="32" t="s">
        <v>444</v>
      </c>
      <c r="E86" s="32" t="s">
        <v>450</v>
      </c>
      <c r="F86" s="16" t="s">
        <v>21</v>
      </c>
      <c r="G86" s="16" t="s">
        <v>197</v>
      </c>
      <c r="H86" s="16" t="s">
        <v>198</v>
      </c>
      <c r="I86" s="18" t="s">
        <v>509</v>
      </c>
      <c r="J86" s="18">
        <v>44561</v>
      </c>
      <c r="K86" s="16" t="s">
        <v>298</v>
      </c>
      <c r="L86" s="59">
        <v>0.66</v>
      </c>
      <c r="M86" s="41" t="s">
        <v>597</v>
      </c>
    </row>
    <row r="87" spans="1:13" s="19" customFormat="1" ht="75" x14ac:dyDescent="0.25">
      <c r="A87" s="16" t="s">
        <v>191</v>
      </c>
      <c r="B87" s="32" t="s">
        <v>235</v>
      </c>
      <c r="C87" s="32" t="s">
        <v>240</v>
      </c>
      <c r="D87" s="32" t="s">
        <v>444</v>
      </c>
      <c r="E87" s="32" t="s">
        <v>450</v>
      </c>
      <c r="F87" s="16" t="s">
        <v>21</v>
      </c>
      <c r="G87" s="16" t="s">
        <v>199</v>
      </c>
      <c r="H87" s="16" t="s">
        <v>200</v>
      </c>
      <c r="I87" s="18" t="s">
        <v>328</v>
      </c>
      <c r="J87" s="18">
        <v>44561</v>
      </c>
      <c r="K87" s="16" t="s">
        <v>298</v>
      </c>
      <c r="L87" s="59">
        <v>0.5</v>
      </c>
      <c r="M87" s="41" t="s">
        <v>598</v>
      </c>
    </row>
    <row r="88" spans="1:13" s="19" customFormat="1" ht="152.25" customHeight="1" x14ac:dyDescent="0.25">
      <c r="A88" s="16" t="s">
        <v>191</v>
      </c>
      <c r="B88" s="32" t="s">
        <v>235</v>
      </c>
      <c r="C88" s="32" t="s">
        <v>240</v>
      </c>
      <c r="D88" s="32" t="s">
        <v>444</v>
      </c>
      <c r="E88" s="32" t="s">
        <v>450</v>
      </c>
      <c r="F88" s="16" t="s">
        <v>21</v>
      </c>
      <c r="G88" s="16" t="s">
        <v>199</v>
      </c>
      <c r="H88" s="16" t="s">
        <v>510</v>
      </c>
      <c r="I88" s="16" t="s">
        <v>329</v>
      </c>
      <c r="J88" s="18">
        <v>44561</v>
      </c>
      <c r="K88" s="16" t="s">
        <v>298</v>
      </c>
      <c r="L88" s="57">
        <v>0.96120000000000005</v>
      </c>
      <c r="M88" s="41" t="s">
        <v>599</v>
      </c>
    </row>
    <row r="89" spans="1:13" s="19" customFormat="1" ht="120" x14ac:dyDescent="0.25">
      <c r="A89" s="20" t="s">
        <v>61</v>
      </c>
      <c r="B89" s="32" t="s">
        <v>235</v>
      </c>
      <c r="C89" s="32" t="s">
        <v>240</v>
      </c>
      <c r="D89" s="32" t="s">
        <v>444</v>
      </c>
      <c r="E89" s="32" t="s">
        <v>450</v>
      </c>
      <c r="F89" s="16" t="s">
        <v>286</v>
      </c>
      <c r="G89" s="20" t="s">
        <v>236</v>
      </c>
      <c r="H89" s="23" t="s">
        <v>237</v>
      </c>
      <c r="I89" s="24" t="s">
        <v>330</v>
      </c>
      <c r="J89" s="25">
        <v>44561</v>
      </c>
      <c r="K89" s="23" t="s">
        <v>288</v>
      </c>
      <c r="L89" s="62">
        <f>53/46</f>
        <v>1.1521739130434783</v>
      </c>
      <c r="M89" s="41" t="s">
        <v>600</v>
      </c>
    </row>
    <row r="90" spans="1:13" s="19" customFormat="1" ht="75" x14ac:dyDescent="0.25">
      <c r="A90" s="20" t="s">
        <v>61</v>
      </c>
      <c r="B90" s="32" t="s">
        <v>235</v>
      </c>
      <c r="C90" s="32" t="s">
        <v>240</v>
      </c>
      <c r="D90" s="32" t="s">
        <v>444</v>
      </c>
      <c r="E90" s="32" t="s">
        <v>450</v>
      </c>
      <c r="F90" s="16" t="s">
        <v>286</v>
      </c>
      <c r="G90" s="20" t="s">
        <v>238</v>
      </c>
      <c r="H90" s="23" t="s">
        <v>239</v>
      </c>
      <c r="I90" s="24" t="s">
        <v>331</v>
      </c>
      <c r="J90" s="25">
        <v>44561</v>
      </c>
      <c r="K90" s="23" t="s">
        <v>288</v>
      </c>
      <c r="L90" s="62">
        <f>6/6</f>
        <v>1</v>
      </c>
      <c r="M90" s="41" t="s">
        <v>601</v>
      </c>
    </row>
    <row r="91" spans="1:13" s="19" customFormat="1" ht="75" x14ac:dyDescent="0.25">
      <c r="A91" s="20" t="s">
        <v>61</v>
      </c>
      <c r="B91" s="32" t="s">
        <v>235</v>
      </c>
      <c r="C91" s="32" t="s">
        <v>240</v>
      </c>
      <c r="D91" s="32" t="s">
        <v>444</v>
      </c>
      <c r="E91" s="32" t="s">
        <v>450</v>
      </c>
      <c r="F91" s="16" t="s">
        <v>286</v>
      </c>
      <c r="G91" s="20" t="s">
        <v>241</v>
      </c>
      <c r="H91" s="23" t="s">
        <v>242</v>
      </c>
      <c r="I91" s="24" t="s">
        <v>409</v>
      </c>
      <c r="J91" s="25">
        <v>44561</v>
      </c>
      <c r="K91" s="23" t="s">
        <v>288</v>
      </c>
      <c r="L91" s="62">
        <f>1/1</f>
        <v>1</v>
      </c>
      <c r="M91" s="41" t="s">
        <v>602</v>
      </c>
    </row>
    <row r="92" spans="1:13" s="19" customFormat="1" ht="75" x14ac:dyDescent="0.25">
      <c r="A92" s="20" t="s">
        <v>61</v>
      </c>
      <c r="B92" s="32" t="s">
        <v>235</v>
      </c>
      <c r="C92" s="32" t="s">
        <v>240</v>
      </c>
      <c r="D92" s="32" t="s">
        <v>444</v>
      </c>
      <c r="E92" s="32" t="s">
        <v>450</v>
      </c>
      <c r="F92" s="16" t="s">
        <v>286</v>
      </c>
      <c r="G92" s="20" t="s">
        <v>243</v>
      </c>
      <c r="H92" s="23" t="s">
        <v>255</v>
      </c>
      <c r="I92" s="24" t="s">
        <v>408</v>
      </c>
      <c r="J92" s="25">
        <v>44561</v>
      </c>
      <c r="K92" s="23" t="s">
        <v>288</v>
      </c>
      <c r="L92" s="62">
        <v>1</v>
      </c>
      <c r="M92" s="41" t="s">
        <v>603</v>
      </c>
    </row>
    <row r="93" spans="1:13" s="19" customFormat="1" ht="75" x14ac:dyDescent="0.25">
      <c r="A93" s="16" t="s">
        <v>59</v>
      </c>
      <c r="B93" s="32" t="s">
        <v>235</v>
      </c>
      <c r="C93" s="32" t="s">
        <v>240</v>
      </c>
      <c r="D93" s="32" t="s">
        <v>444</v>
      </c>
      <c r="E93" s="32" t="s">
        <v>450</v>
      </c>
      <c r="F93" s="16" t="s">
        <v>286</v>
      </c>
      <c r="G93" s="16" t="s">
        <v>460</v>
      </c>
      <c r="H93" s="16" t="s">
        <v>518</v>
      </c>
      <c r="I93" s="16" t="s">
        <v>511</v>
      </c>
      <c r="J93" s="18">
        <v>44560</v>
      </c>
      <c r="K93" s="16" t="s">
        <v>204</v>
      </c>
      <c r="L93" s="59">
        <v>0</v>
      </c>
      <c r="M93" s="42" t="s">
        <v>604</v>
      </c>
    </row>
    <row r="94" spans="1:13" s="19" customFormat="1" ht="75" x14ac:dyDescent="0.25">
      <c r="A94" s="16" t="s">
        <v>60</v>
      </c>
      <c r="B94" s="32" t="s">
        <v>235</v>
      </c>
      <c r="C94" s="32" t="s">
        <v>240</v>
      </c>
      <c r="D94" s="32" t="s">
        <v>444</v>
      </c>
      <c r="E94" s="32" t="s">
        <v>450</v>
      </c>
      <c r="F94" s="16" t="s">
        <v>286</v>
      </c>
      <c r="G94" s="16" t="s">
        <v>383</v>
      </c>
      <c r="H94" s="16" t="s">
        <v>205</v>
      </c>
      <c r="I94" s="16" t="s">
        <v>461</v>
      </c>
      <c r="J94" s="18">
        <v>44560</v>
      </c>
      <c r="K94" s="16" t="s">
        <v>204</v>
      </c>
      <c r="L94" s="59">
        <v>0.5</v>
      </c>
      <c r="M94" s="42" t="s">
        <v>605</v>
      </c>
    </row>
    <row r="95" spans="1:13" s="19" customFormat="1" ht="75" x14ac:dyDescent="0.25">
      <c r="A95" s="16" t="s">
        <v>59</v>
      </c>
      <c r="B95" s="32" t="s">
        <v>235</v>
      </c>
      <c r="C95" s="32" t="s">
        <v>240</v>
      </c>
      <c r="D95" s="32" t="s">
        <v>444</v>
      </c>
      <c r="E95" s="32" t="s">
        <v>450</v>
      </c>
      <c r="F95" s="16" t="s">
        <v>286</v>
      </c>
      <c r="G95" s="16" t="s">
        <v>383</v>
      </c>
      <c r="H95" s="16" t="s">
        <v>455</v>
      </c>
      <c r="I95" s="16" t="s">
        <v>464</v>
      </c>
      <c r="J95" s="18">
        <v>44560</v>
      </c>
      <c r="K95" s="16" t="s">
        <v>204</v>
      </c>
      <c r="L95" s="59">
        <v>0.33</v>
      </c>
      <c r="M95" s="42" t="s">
        <v>606</v>
      </c>
    </row>
    <row r="96" spans="1:13" s="19" customFormat="1" ht="75" x14ac:dyDescent="0.25">
      <c r="A96" s="16" t="s">
        <v>59</v>
      </c>
      <c r="B96" s="32" t="s">
        <v>235</v>
      </c>
      <c r="C96" s="32" t="s">
        <v>240</v>
      </c>
      <c r="D96" s="32" t="s">
        <v>444</v>
      </c>
      <c r="E96" s="32" t="s">
        <v>450</v>
      </c>
      <c r="F96" s="16" t="s">
        <v>286</v>
      </c>
      <c r="G96" s="16" t="s">
        <v>383</v>
      </c>
      <c r="H96" s="16" t="s">
        <v>256</v>
      </c>
      <c r="I96" s="16" t="s">
        <v>519</v>
      </c>
      <c r="J96" s="18">
        <v>44560</v>
      </c>
      <c r="K96" s="16" t="s">
        <v>412</v>
      </c>
      <c r="L96" s="59">
        <v>0.5</v>
      </c>
      <c r="M96" s="42" t="s">
        <v>607</v>
      </c>
    </row>
    <row r="97" spans="1:11" x14ac:dyDescent="0.25">
      <c r="A97" s="26"/>
      <c r="B97" s="26"/>
      <c r="C97" s="26"/>
      <c r="D97" s="26"/>
      <c r="E97" s="26"/>
      <c r="F97" s="26"/>
      <c r="G97" s="26"/>
      <c r="H97" s="26"/>
      <c r="I97" s="26"/>
      <c r="J97" s="26"/>
      <c r="K97" s="26"/>
    </row>
    <row r="98" spans="1:11" ht="34.5" customHeight="1" x14ac:dyDescent="0.25">
      <c r="A98" s="26"/>
      <c r="B98" s="27" t="s">
        <v>22</v>
      </c>
      <c r="C98" s="66" t="s">
        <v>635</v>
      </c>
      <c r="D98" s="67"/>
      <c r="E98" s="68"/>
      <c r="F98" s="26"/>
      <c r="G98" s="26"/>
      <c r="H98" s="26"/>
      <c r="I98" s="26"/>
      <c r="J98" s="26"/>
      <c r="K98" s="26"/>
    </row>
    <row r="99" spans="1:11" ht="15.75" x14ac:dyDescent="0.25">
      <c r="A99" s="26"/>
      <c r="B99" s="27" t="s">
        <v>52</v>
      </c>
      <c r="C99" s="66">
        <v>4</v>
      </c>
      <c r="D99" s="67"/>
      <c r="E99" s="68"/>
      <c r="F99" s="26"/>
      <c r="G99" s="26"/>
      <c r="H99" s="26"/>
      <c r="I99" s="26"/>
      <c r="J99" s="26"/>
      <c r="K99" s="26"/>
    </row>
    <row r="100" spans="1:11" x14ac:dyDescent="0.25">
      <c r="A100" s="28"/>
      <c r="B100" s="28"/>
      <c r="C100" s="28"/>
      <c r="D100" s="28"/>
      <c r="E100" s="28"/>
      <c r="F100" s="28"/>
      <c r="G100" s="28"/>
      <c r="H100" s="28"/>
      <c r="I100" s="28"/>
      <c r="J100" s="28"/>
      <c r="K100" s="28"/>
    </row>
    <row r="101" spans="1:11" x14ac:dyDescent="0.25">
      <c r="A101" s="28"/>
      <c r="B101" s="28"/>
      <c r="C101" s="28"/>
      <c r="D101" s="28"/>
      <c r="E101" s="28"/>
      <c r="F101" s="28"/>
      <c r="G101" s="28"/>
      <c r="H101" s="28"/>
      <c r="I101" s="28"/>
      <c r="J101" s="28"/>
      <c r="K101" s="28"/>
    </row>
  </sheetData>
  <autoFilter ref="A3:M96" xr:uid="{00000000-0001-0000-0000-000000000000}"/>
  <mergeCells count="17">
    <mergeCell ref="A1:B1"/>
    <mergeCell ref="C1:K1"/>
    <mergeCell ref="A3:A4"/>
    <mergeCell ref="G3:G4"/>
    <mergeCell ref="H3:H4"/>
    <mergeCell ref="D3:D4"/>
    <mergeCell ref="E3:E4"/>
    <mergeCell ref="F3:F4"/>
    <mergeCell ref="K3:K4"/>
    <mergeCell ref="C3:C4"/>
    <mergeCell ref="I3:I4"/>
    <mergeCell ref="J3:J4"/>
    <mergeCell ref="C99:E99"/>
    <mergeCell ref="C98:E98"/>
    <mergeCell ref="B3:B4"/>
    <mergeCell ref="L3:L4"/>
    <mergeCell ref="M3:M4"/>
  </mergeCells>
  <phoneticPr fontId="15" type="noConversion"/>
  <dataValidations xWindow="1059" yWindow="626" count="2">
    <dataValidation type="list" allowBlank="1" showInputMessage="1" showErrorMessage="1" sqref="C24:C33 C42:C44 D73:D96 C35 C59 D66:D70 D52:D58" xr:uid="{00000000-0002-0000-0000-000000000000}">
      <formula1>PDD</formula1>
    </dataValidation>
    <dataValidation type="list" allowBlank="1" showInputMessage="1" showErrorMessage="1" sqref="A70:A72 A60:A67 A6:A12" xr:uid="{00000000-0002-0000-0000-000001000000}">
      <formula1>Proy</formula1>
    </dataValidation>
  </dataValidations>
  <pageMargins left="0.9055118110236221" right="0.70866141732283472" top="0.74803149606299213" bottom="0.74803149606299213" header="0.31496062992125984" footer="0.31496062992125984"/>
  <pageSetup scale="20" orientation="landscape" r:id="rId1"/>
  <headerFooter scaleWithDoc="0">
    <oddFooter>&amp;L&amp;10FT-02-V2&amp;R&amp;10Página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topLeftCell="A7" zoomScale="110" zoomScaleNormal="110" workbookViewId="0">
      <selection activeCell="C13" sqref="C13"/>
    </sheetView>
  </sheetViews>
  <sheetFormatPr baseColWidth="10" defaultColWidth="11.42578125" defaultRowHeight="15" x14ac:dyDescent="0.25"/>
  <cols>
    <col min="1" max="1" width="5.7109375" style="2" customWidth="1"/>
    <col min="2" max="2" width="48.85546875" style="2" bestFit="1" customWidth="1"/>
    <col min="3" max="3" width="96.42578125" style="2" bestFit="1" customWidth="1"/>
    <col min="4" max="16384" width="11.42578125" style="2"/>
  </cols>
  <sheetData>
    <row r="1" spans="1:3" ht="18.75" x14ac:dyDescent="0.25">
      <c r="B1" s="7" t="s">
        <v>69</v>
      </c>
    </row>
    <row r="2" spans="1:3" ht="6.75" customHeight="1" x14ac:dyDescent="0.25"/>
    <row r="3" spans="1:3" ht="33" customHeight="1" x14ac:dyDescent="0.25">
      <c r="A3" s="75" t="s">
        <v>1</v>
      </c>
      <c r="B3" s="3" t="s">
        <v>104</v>
      </c>
      <c r="C3" s="6" t="s">
        <v>134</v>
      </c>
    </row>
    <row r="4" spans="1:3" ht="33" customHeight="1" x14ac:dyDescent="0.25">
      <c r="A4" s="76"/>
      <c r="B4" s="3" t="s">
        <v>65</v>
      </c>
      <c r="C4" s="6" t="s">
        <v>89</v>
      </c>
    </row>
    <row r="5" spans="1:3" ht="33" customHeight="1" x14ac:dyDescent="0.25">
      <c r="A5" s="76"/>
      <c r="B5" s="3" t="s">
        <v>135</v>
      </c>
      <c r="C5" s="6" t="s">
        <v>136</v>
      </c>
    </row>
    <row r="6" spans="1:3" ht="56.25" customHeight="1" x14ac:dyDescent="0.25">
      <c r="A6" s="76"/>
      <c r="B6" s="3" t="s">
        <v>137</v>
      </c>
      <c r="C6" s="6" t="s">
        <v>87</v>
      </c>
    </row>
    <row r="7" spans="1:3" ht="56.25" customHeight="1" x14ac:dyDescent="0.25">
      <c r="A7" s="76"/>
      <c r="B7" s="3" t="s">
        <v>64</v>
      </c>
      <c r="C7" s="6" t="s">
        <v>88</v>
      </c>
    </row>
    <row r="8" spans="1:3" ht="33" customHeight="1" x14ac:dyDescent="0.25">
      <c r="A8" s="76"/>
      <c r="B8" s="3" t="s">
        <v>66</v>
      </c>
      <c r="C8" s="6" t="s">
        <v>90</v>
      </c>
    </row>
    <row r="9" spans="1:3" ht="33" customHeight="1" x14ac:dyDescent="0.25">
      <c r="A9" s="76"/>
      <c r="B9" s="3" t="s">
        <v>62</v>
      </c>
      <c r="C9" s="6" t="s">
        <v>173</v>
      </c>
    </row>
    <row r="10" spans="1:3" ht="33" customHeight="1" x14ac:dyDescent="0.25">
      <c r="A10" s="76"/>
      <c r="B10" s="3" t="s">
        <v>63</v>
      </c>
      <c r="C10" s="6" t="s">
        <v>86</v>
      </c>
    </row>
    <row r="11" spans="1:3" ht="33" customHeight="1" x14ac:dyDescent="0.25">
      <c r="A11" s="76"/>
      <c r="B11" s="3" t="s">
        <v>68</v>
      </c>
      <c r="C11" s="6" t="s">
        <v>91</v>
      </c>
    </row>
    <row r="12" spans="1:3" ht="33" customHeight="1" x14ac:dyDescent="0.25">
      <c r="A12" s="76"/>
      <c r="B12" s="3" t="s">
        <v>138</v>
      </c>
      <c r="C12" s="6" t="s">
        <v>536</v>
      </c>
    </row>
    <row r="13" spans="1:3" ht="33" customHeight="1" x14ac:dyDescent="0.25">
      <c r="A13" s="77"/>
      <c r="B13" s="3" t="s">
        <v>67</v>
      </c>
      <c r="C13" s="6" t="s">
        <v>537</v>
      </c>
    </row>
    <row r="14" spans="1:3" ht="31.5" x14ac:dyDescent="0.25">
      <c r="A14" s="75" t="s">
        <v>2</v>
      </c>
      <c r="B14" s="3" t="s">
        <v>57</v>
      </c>
      <c r="C14" s="6" t="s">
        <v>92</v>
      </c>
    </row>
    <row r="15" spans="1:3" ht="63" x14ac:dyDescent="0.25">
      <c r="A15" s="76"/>
      <c r="B15" s="3" t="s">
        <v>3</v>
      </c>
      <c r="C15" s="6" t="s">
        <v>100</v>
      </c>
    </row>
    <row r="16" spans="1:3" ht="126" x14ac:dyDescent="0.25">
      <c r="A16" s="76"/>
      <c r="B16" s="3" t="s">
        <v>4</v>
      </c>
      <c r="C16" s="6" t="s">
        <v>99</v>
      </c>
    </row>
  </sheetData>
  <mergeCells count="2">
    <mergeCell ref="A14:A16"/>
    <mergeCell ref="A3:A13"/>
  </mergeCells>
  <dataValidations count="3">
    <dataValidation allowBlank="1" showInputMessage="1" showErrorMessage="1" prompt="Describa la acción orientada a alcanzar un resultado u objetivo concreto y específico." sqref="B9" xr:uid="{00000000-0002-0000-0100-000000000000}"/>
    <dataValidation allowBlank="1" showInputMessage="1" showErrorMessage="1" prompt="Señale el proyecto misional o programa institucional para el cual se definirán las estrategias y actividades." sqref="B3" xr:uid="{00000000-0002-0000-0100-000001000000}"/>
    <dataValidation allowBlank="1" showInputMessage="1" showErrorMessage="1" prompt="Seleccione el objetivo estratégico del Plan Estratégico al que aporta la ejecución de las actividades." sqref="B4:B5" xr:uid="{00000000-0002-0000-0100-000002000000}"/>
  </dataValidations>
  <pageMargins left="0.70866141732283472" right="0.70866141732283472" top="0.74803149606299213" bottom="0.74803149606299213" header="0.31496062992125984" footer="0.31496062992125984"/>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0"/>
  <sheetViews>
    <sheetView zoomScale="90" zoomScaleNormal="90" workbookViewId="0">
      <selection activeCell="F4" sqref="F4"/>
    </sheetView>
  </sheetViews>
  <sheetFormatPr baseColWidth="10" defaultColWidth="11.42578125" defaultRowHeight="15" x14ac:dyDescent="0.25"/>
  <cols>
    <col min="1" max="1" width="4.140625" style="1" customWidth="1"/>
    <col min="2" max="2" width="28.42578125" style="1" customWidth="1"/>
    <col min="3" max="3" width="4.140625" style="1" customWidth="1"/>
    <col min="4" max="4" width="28.85546875" style="1" customWidth="1"/>
    <col min="5" max="5" width="4.140625" style="1" customWidth="1"/>
    <col min="6" max="6" width="55.140625" style="1" customWidth="1"/>
    <col min="7" max="7" width="4.140625" style="1" customWidth="1"/>
    <col min="8" max="8" width="54.85546875" style="1" customWidth="1"/>
    <col min="9" max="9" width="4.140625" style="1" customWidth="1"/>
    <col min="10" max="10" width="37.7109375" style="1" customWidth="1"/>
    <col min="11" max="11" width="4.140625" style="1" customWidth="1"/>
    <col min="12" max="12" width="42.7109375" style="1" bestFit="1" customWidth="1"/>
    <col min="13" max="16384" width="11.42578125" style="1"/>
  </cols>
  <sheetData>
    <row r="1" spans="2:12" s="5" customFormat="1" ht="30" x14ac:dyDescent="0.25">
      <c r="B1" s="4" t="s">
        <v>104</v>
      </c>
      <c r="D1" s="4" t="s">
        <v>102</v>
      </c>
      <c r="F1" s="4" t="s">
        <v>28</v>
      </c>
      <c r="H1" s="4" t="s">
        <v>51</v>
      </c>
      <c r="J1" s="4" t="s">
        <v>101</v>
      </c>
      <c r="L1" s="4" t="s">
        <v>54</v>
      </c>
    </row>
    <row r="2" spans="2:12" ht="90" x14ac:dyDescent="0.25">
      <c r="B2" s="1" t="s">
        <v>37</v>
      </c>
      <c r="D2" s="1" t="s">
        <v>139</v>
      </c>
      <c r="F2" s="1" t="s">
        <v>140</v>
      </c>
      <c r="H2" s="1" t="s">
        <v>105</v>
      </c>
      <c r="J2" s="1" t="s">
        <v>111</v>
      </c>
      <c r="L2" s="1" t="s">
        <v>5</v>
      </c>
    </row>
    <row r="3" spans="2:12" ht="105" x14ac:dyDescent="0.25">
      <c r="B3" s="1" t="s">
        <v>38</v>
      </c>
      <c r="D3" s="1" t="s">
        <v>147</v>
      </c>
      <c r="F3" s="1" t="s">
        <v>141</v>
      </c>
      <c r="H3" s="1" t="s">
        <v>106</v>
      </c>
      <c r="J3" s="1" t="s">
        <v>112</v>
      </c>
      <c r="L3" s="1" t="s">
        <v>6</v>
      </c>
    </row>
    <row r="4" spans="2:12" ht="120" x14ac:dyDescent="0.25">
      <c r="B4" s="1" t="s">
        <v>39</v>
      </c>
      <c r="D4" s="1" t="s">
        <v>148</v>
      </c>
      <c r="F4" s="1" t="s">
        <v>142</v>
      </c>
      <c r="H4" s="1" t="s">
        <v>107</v>
      </c>
      <c r="J4" s="1" t="s">
        <v>113</v>
      </c>
      <c r="L4" s="1" t="s">
        <v>7</v>
      </c>
    </row>
    <row r="5" spans="2:12" ht="105" x14ac:dyDescent="0.25">
      <c r="B5" s="1" t="s">
        <v>40</v>
      </c>
      <c r="D5" s="1" t="s">
        <v>149</v>
      </c>
      <c r="F5" s="1" t="s">
        <v>143</v>
      </c>
      <c r="H5" s="1" t="s">
        <v>108</v>
      </c>
      <c r="J5" s="1" t="s">
        <v>114</v>
      </c>
      <c r="L5" s="1" t="s">
        <v>8</v>
      </c>
    </row>
    <row r="6" spans="2:12" ht="135" x14ac:dyDescent="0.25">
      <c r="B6" s="1" t="s">
        <v>41</v>
      </c>
      <c r="D6" s="1" t="s">
        <v>150</v>
      </c>
      <c r="F6" s="1" t="s">
        <v>144</v>
      </c>
      <c r="H6" s="1" t="s">
        <v>109</v>
      </c>
      <c r="J6" s="1" t="s">
        <v>115</v>
      </c>
      <c r="L6" s="1" t="s">
        <v>9</v>
      </c>
    </row>
    <row r="7" spans="2:12" ht="120" x14ac:dyDescent="0.25">
      <c r="B7" s="1" t="s">
        <v>42</v>
      </c>
      <c r="D7" s="1" t="s">
        <v>174</v>
      </c>
      <c r="F7" s="1" t="s">
        <v>145</v>
      </c>
      <c r="H7" s="1" t="s">
        <v>110</v>
      </c>
      <c r="J7" s="1" t="s">
        <v>116</v>
      </c>
      <c r="L7" s="1" t="s">
        <v>10</v>
      </c>
    </row>
    <row r="8" spans="2:12" ht="105" x14ac:dyDescent="0.25">
      <c r="B8" s="1" t="s">
        <v>24</v>
      </c>
      <c r="F8" s="1" t="s">
        <v>146</v>
      </c>
      <c r="J8" s="1" t="s">
        <v>117</v>
      </c>
      <c r="L8" s="1" t="s">
        <v>11</v>
      </c>
    </row>
    <row r="9" spans="2:12" ht="135" x14ac:dyDescent="0.25">
      <c r="B9" s="1" t="s">
        <v>55</v>
      </c>
      <c r="F9" s="1" t="s">
        <v>151</v>
      </c>
      <c r="J9" s="1" t="s">
        <v>118</v>
      </c>
      <c r="L9" s="1" t="s">
        <v>12</v>
      </c>
    </row>
    <row r="10" spans="2:12" ht="135" x14ac:dyDescent="0.25">
      <c r="B10" s="1" t="s">
        <v>25</v>
      </c>
      <c r="F10" s="1" t="s">
        <v>152</v>
      </c>
      <c r="J10" s="1" t="s">
        <v>119</v>
      </c>
      <c r="L10" s="1" t="s">
        <v>13</v>
      </c>
    </row>
    <row r="11" spans="2:12" ht="75" x14ac:dyDescent="0.25">
      <c r="B11" s="1" t="s">
        <v>26</v>
      </c>
      <c r="F11" s="1" t="s">
        <v>153</v>
      </c>
      <c r="J11" s="1" t="s">
        <v>120</v>
      </c>
      <c r="L11" s="1" t="s">
        <v>14</v>
      </c>
    </row>
    <row r="12" spans="2:12" ht="90" x14ac:dyDescent="0.25">
      <c r="B12" s="1" t="s">
        <v>32</v>
      </c>
      <c r="F12" s="1" t="s">
        <v>154</v>
      </c>
      <c r="J12" s="1" t="s">
        <v>121</v>
      </c>
      <c r="L12" s="1" t="s">
        <v>15</v>
      </c>
    </row>
    <row r="13" spans="2:12" ht="60" x14ac:dyDescent="0.25">
      <c r="B13" s="1" t="s">
        <v>49</v>
      </c>
      <c r="F13" s="1" t="s">
        <v>156</v>
      </c>
      <c r="J13" s="1" t="s">
        <v>122</v>
      </c>
      <c r="L13" s="1" t="s">
        <v>16</v>
      </c>
    </row>
    <row r="14" spans="2:12" ht="60" x14ac:dyDescent="0.25">
      <c r="B14" s="1" t="s">
        <v>45</v>
      </c>
      <c r="F14" s="1" t="s">
        <v>155</v>
      </c>
      <c r="J14" s="1" t="s">
        <v>123</v>
      </c>
      <c r="L14" s="1" t="s">
        <v>17</v>
      </c>
    </row>
    <row r="15" spans="2:12" ht="90" x14ac:dyDescent="0.25">
      <c r="B15" s="1" t="s">
        <v>46</v>
      </c>
      <c r="F15" s="1" t="s">
        <v>157</v>
      </c>
      <c r="J15" s="1" t="s">
        <v>124</v>
      </c>
      <c r="L15" s="1" t="s">
        <v>18</v>
      </c>
    </row>
    <row r="16" spans="2:12" ht="60" x14ac:dyDescent="0.25">
      <c r="B16" s="1" t="s">
        <v>43</v>
      </c>
      <c r="F16" s="1" t="s">
        <v>158</v>
      </c>
      <c r="J16" s="1" t="s">
        <v>125</v>
      </c>
      <c r="L16" s="1" t="s">
        <v>19</v>
      </c>
    </row>
    <row r="17" spans="2:12" ht="60" x14ac:dyDescent="0.25">
      <c r="B17" s="1" t="s">
        <v>47</v>
      </c>
      <c r="F17" s="1" t="s">
        <v>159</v>
      </c>
      <c r="J17" s="1" t="s">
        <v>126</v>
      </c>
      <c r="L17" s="1" t="s">
        <v>20</v>
      </c>
    </row>
    <row r="18" spans="2:12" ht="135" x14ac:dyDescent="0.25">
      <c r="B18" s="1" t="s">
        <v>30</v>
      </c>
      <c r="F18" s="1" t="s">
        <v>160</v>
      </c>
      <c r="J18" s="1" t="s">
        <v>127</v>
      </c>
      <c r="L18" s="1" t="s">
        <v>21</v>
      </c>
    </row>
    <row r="19" spans="2:12" ht="105" x14ac:dyDescent="0.25">
      <c r="B19" s="1" t="s">
        <v>44</v>
      </c>
      <c r="F19" s="1" t="s">
        <v>161</v>
      </c>
      <c r="J19" s="1" t="s">
        <v>128</v>
      </c>
    </row>
    <row r="20" spans="2:12" ht="90" x14ac:dyDescent="0.25">
      <c r="B20" s="1" t="s">
        <v>33</v>
      </c>
      <c r="F20" s="1" t="s">
        <v>162</v>
      </c>
      <c r="J20" s="1" t="s">
        <v>129</v>
      </c>
    </row>
    <row r="21" spans="2:12" ht="150" x14ac:dyDescent="0.25">
      <c r="B21" s="1" t="s">
        <v>34</v>
      </c>
      <c r="F21" s="1" t="s">
        <v>163</v>
      </c>
      <c r="J21" s="1" t="s">
        <v>130</v>
      </c>
    </row>
    <row r="22" spans="2:12" ht="75" x14ac:dyDescent="0.25">
      <c r="B22" s="1" t="s">
        <v>35</v>
      </c>
      <c r="F22" s="1" t="s">
        <v>164</v>
      </c>
      <c r="J22" s="1" t="s">
        <v>131</v>
      </c>
    </row>
    <row r="23" spans="2:12" ht="105" x14ac:dyDescent="0.25">
      <c r="B23" s="1" t="s">
        <v>58</v>
      </c>
      <c r="F23" s="1" t="s">
        <v>165</v>
      </c>
      <c r="J23" s="1" t="s">
        <v>132</v>
      </c>
    </row>
    <row r="24" spans="2:12" ht="60" x14ac:dyDescent="0.25">
      <c r="B24" s="1" t="s">
        <v>36</v>
      </c>
      <c r="F24" s="1" t="s">
        <v>166</v>
      </c>
      <c r="J24" s="1" t="s">
        <v>133</v>
      </c>
    </row>
    <row r="25" spans="2:12" ht="30" x14ac:dyDescent="0.25">
      <c r="B25" s="1" t="s">
        <v>50</v>
      </c>
      <c r="F25" s="1" t="s">
        <v>174</v>
      </c>
    </row>
    <row r="26" spans="2:12" x14ac:dyDescent="0.25">
      <c r="B26" s="1" t="s">
        <v>29</v>
      </c>
    </row>
    <row r="27" spans="2:12" x14ac:dyDescent="0.25">
      <c r="B27" s="1" t="s">
        <v>31</v>
      </c>
    </row>
    <row r="28" spans="2:12" x14ac:dyDescent="0.25">
      <c r="B28" s="1" t="s">
        <v>48</v>
      </c>
    </row>
    <row r="29" spans="2:12" x14ac:dyDescent="0.25">
      <c r="B29" s="1" t="s">
        <v>53</v>
      </c>
    </row>
    <row r="30" spans="2:12" x14ac:dyDescent="0.25">
      <c r="B30" s="1" t="s">
        <v>59</v>
      </c>
    </row>
    <row r="31" spans="2:12" x14ac:dyDescent="0.25">
      <c r="B31" s="1" t="s">
        <v>60</v>
      </c>
    </row>
    <row r="32" spans="2:12" x14ac:dyDescent="0.25">
      <c r="B32" s="1" t="s">
        <v>61</v>
      </c>
    </row>
    <row r="33" spans="2:2" ht="60" x14ac:dyDescent="0.25">
      <c r="B33" s="1" t="s">
        <v>56</v>
      </c>
    </row>
    <row r="34" spans="2:2" x14ac:dyDescent="0.25">
      <c r="B34" s="1" t="s">
        <v>23</v>
      </c>
    </row>
    <row r="35" spans="2:2" x14ac:dyDescent="0.2">
      <c r="B35" s="14" t="s">
        <v>167</v>
      </c>
    </row>
    <row r="36" spans="2:2" x14ac:dyDescent="0.2">
      <c r="B36" s="14" t="s">
        <v>168</v>
      </c>
    </row>
    <row r="37" spans="2:2" x14ac:dyDescent="0.2">
      <c r="B37" s="14" t="s">
        <v>169</v>
      </c>
    </row>
    <row r="38" spans="2:2" x14ac:dyDescent="0.2">
      <c r="B38" s="14" t="s">
        <v>170</v>
      </c>
    </row>
    <row r="39" spans="2:2" x14ac:dyDescent="0.2">
      <c r="B39" s="14" t="s">
        <v>171</v>
      </c>
    </row>
    <row r="40" spans="2:2" x14ac:dyDescent="0.2">
      <c r="B40" s="14" t="s">
        <v>172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6"/>
  <sheetViews>
    <sheetView zoomScaleNormal="100" workbookViewId="0">
      <selection activeCell="D14" sqref="D14:E14"/>
    </sheetView>
  </sheetViews>
  <sheetFormatPr baseColWidth="10" defaultRowHeight="14.25" x14ac:dyDescent="0.2"/>
  <cols>
    <col min="1" max="1" width="7" style="8" customWidth="1"/>
    <col min="2" max="5" width="16.28515625" style="8" customWidth="1"/>
    <col min="6" max="6" width="20" style="8" customWidth="1"/>
    <col min="7" max="7" width="17.28515625" style="8" customWidth="1"/>
    <col min="8" max="8" width="15.42578125" style="8" customWidth="1"/>
    <col min="9" max="9" width="18.42578125" style="8" customWidth="1"/>
    <col min="10" max="10" width="21" style="8" customWidth="1"/>
    <col min="11" max="256" width="11.42578125" style="8"/>
    <col min="257" max="257" width="7" style="8" customWidth="1"/>
    <col min="258" max="258" width="15" style="8" customWidth="1"/>
    <col min="259" max="259" width="17.28515625" style="8" customWidth="1"/>
    <col min="260" max="260" width="14" style="8" customWidth="1"/>
    <col min="261" max="261" width="12.7109375" style="8" customWidth="1"/>
    <col min="262" max="262" width="20" style="8" customWidth="1"/>
    <col min="263" max="263" width="17.28515625" style="8" customWidth="1"/>
    <col min="264" max="264" width="15.42578125" style="8" customWidth="1"/>
    <col min="265" max="265" width="18.42578125" style="8" customWidth="1"/>
    <col min="266" max="266" width="21" style="8" customWidth="1"/>
    <col min="267" max="512" width="11.42578125" style="8"/>
    <col min="513" max="513" width="7" style="8" customWidth="1"/>
    <col min="514" max="514" width="15" style="8" customWidth="1"/>
    <col min="515" max="515" width="17.28515625" style="8" customWidth="1"/>
    <col min="516" max="516" width="14" style="8" customWidth="1"/>
    <col min="517" max="517" width="12.7109375" style="8" customWidth="1"/>
    <col min="518" max="518" width="20" style="8" customWidth="1"/>
    <col min="519" max="519" width="17.28515625" style="8" customWidth="1"/>
    <col min="520" max="520" width="15.42578125" style="8" customWidth="1"/>
    <col min="521" max="521" width="18.42578125" style="8" customWidth="1"/>
    <col min="522" max="522" width="21" style="8" customWidth="1"/>
    <col min="523" max="768" width="11.42578125" style="8"/>
    <col min="769" max="769" width="7" style="8" customWidth="1"/>
    <col min="770" max="770" width="15" style="8" customWidth="1"/>
    <col min="771" max="771" width="17.28515625" style="8" customWidth="1"/>
    <col min="772" max="772" width="14" style="8" customWidth="1"/>
    <col min="773" max="773" width="12.7109375" style="8" customWidth="1"/>
    <col min="774" max="774" width="20" style="8" customWidth="1"/>
    <col min="775" max="775" width="17.28515625" style="8" customWidth="1"/>
    <col min="776" max="776" width="15.42578125" style="8" customWidth="1"/>
    <col min="777" max="777" width="18.42578125" style="8" customWidth="1"/>
    <col min="778" max="778" width="21" style="8" customWidth="1"/>
    <col min="779" max="1024" width="11.42578125" style="8"/>
    <col min="1025" max="1025" width="7" style="8" customWidth="1"/>
    <col min="1026" max="1026" width="15" style="8" customWidth="1"/>
    <col min="1027" max="1027" width="17.28515625" style="8" customWidth="1"/>
    <col min="1028" max="1028" width="14" style="8" customWidth="1"/>
    <col min="1029" max="1029" width="12.7109375" style="8" customWidth="1"/>
    <col min="1030" max="1030" width="20" style="8" customWidth="1"/>
    <col min="1031" max="1031" width="17.28515625" style="8" customWidth="1"/>
    <col min="1032" max="1032" width="15.42578125" style="8" customWidth="1"/>
    <col min="1033" max="1033" width="18.42578125" style="8" customWidth="1"/>
    <col min="1034" max="1034" width="21" style="8" customWidth="1"/>
    <col min="1035" max="1280" width="11.42578125" style="8"/>
    <col min="1281" max="1281" width="7" style="8" customWidth="1"/>
    <col min="1282" max="1282" width="15" style="8" customWidth="1"/>
    <col min="1283" max="1283" width="17.28515625" style="8" customWidth="1"/>
    <col min="1284" max="1284" width="14" style="8" customWidth="1"/>
    <col min="1285" max="1285" width="12.7109375" style="8" customWidth="1"/>
    <col min="1286" max="1286" width="20" style="8" customWidth="1"/>
    <col min="1287" max="1287" width="17.28515625" style="8" customWidth="1"/>
    <col min="1288" max="1288" width="15.42578125" style="8" customWidth="1"/>
    <col min="1289" max="1289" width="18.42578125" style="8" customWidth="1"/>
    <col min="1290" max="1290" width="21" style="8" customWidth="1"/>
    <col min="1291" max="1536" width="11.42578125" style="8"/>
    <col min="1537" max="1537" width="7" style="8" customWidth="1"/>
    <col min="1538" max="1538" width="15" style="8" customWidth="1"/>
    <col min="1539" max="1539" width="17.28515625" style="8" customWidth="1"/>
    <col min="1540" max="1540" width="14" style="8" customWidth="1"/>
    <col min="1541" max="1541" width="12.7109375" style="8" customWidth="1"/>
    <col min="1542" max="1542" width="20" style="8" customWidth="1"/>
    <col min="1543" max="1543" width="17.28515625" style="8" customWidth="1"/>
    <col min="1544" max="1544" width="15.42578125" style="8" customWidth="1"/>
    <col min="1545" max="1545" width="18.42578125" style="8" customWidth="1"/>
    <col min="1546" max="1546" width="21" style="8" customWidth="1"/>
    <col min="1547" max="1792" width="11.42578125" style="8"/>
    <col min="1793" max="1793" width="7" style="8" customWidth="1"/>
    <col min="1794" max="1794" width="15" style="8" customWidth="1"/>
    <col min="1795" max="1795" width="17.28515625" style="8" customWidth="1"/>
    <col min="1796" max="1796" width="14" style="8" customWidth="1"/>
    <col min="1797" max="1797" width="12.7109375" style="8" customWidth="1"/>
    <col min="1798" max="1798" width="20" style="8" customWidth="1"/>
    <col min="1799" max="1799" width="17.28515625" style="8" customWidth="1"/>
    <col min="1800" max="1800" width="15.42578125" style="8" customWidth="1"/>
    <col min="1801" max="1801" width="18.42578125" style="8" customWidth="1"/>
    <col min="1802" max="1802" width="21" style="8" customWidth="1"/>
    <col min="1803" max="2048" width="11.42578125" style="8"/>
    <col min="2049" max="2049" width="7" style="8" customWidth="1"/>
    <col min="2050" max="2050" width="15" style="8" customWidth="1"/>
    <col min="2051" max="2051" width="17.28515625" style="8" customWidth="1"/>
    <col min="2052" max="2052" width="14" style="8" customWidth="1"/>
    <col min="2053" max="2053" width="12.7109375" style="8" customWidth="1"/>
    <col min="2054" max="2054" width="20" style="8" customWidth="1"/>
    <col min="2055" max="2055" width="17.28515625" style="8" customWidth="1"/>
    <col min="2056" max="2056" width="15.42578125" style="8" customWidth="1"/>
    <col min="2057" max="2057" width="18.42578125" style="8" customWidth="1"/>
    <col min="2058" max="2058" width="21" style="8" customWidth="1"/>
    <col min="2059" max="2304" width="11.42578125" style="8"/>
    <col min="2305" max="2305" width="7" style="8" customWidth="1"/>
    <col min="2306" max="2306" width="15" style="8" customWidth="1"/>
    <col min="2307" max="2307" width="17.28515625" style="8" customWidth="1"/>
    <col min="2308" max="2308" width="14" style="8" customWidth="1"/>
    <col min="2309" max="2309" width="12.7109375" style="8" customWidth="1"/>
    <col min="2310" max="2310" width="20" style="8" customWidth="1"/>
    <col min="2311" max="2311" width="17.28515625" style="8" customWidth="1"/>
    <col min="2312" max="2312" width="15.42578125" style="8" customWidth="1"/>
    <col min="2313" max="2313" width="18.42578125" style="8" customWidth="1"/>
    <col min="2314" max="2314" width="21" style="8" customWidth="1"/>
    <col min="2315" max="2560" width="11.42578125" style="8"/>
    <col min="2561" max="2561" width="7" style="8" customWidth="1"/>
    <col min="2562" max="2562" width="15" style="8" customWidth="1"/>
    <col min="2563" max="2563" width="17.28515625" style="8" customWidth="1"/>
    <col min="2564" max="2564" width="14" style="8" customWidth="1"/>
    <col min="2565" max="2565" width="12.7109375" style="8" customWidth="1"/>
    <col min="2566" max="2566" width="20" style="8" customWidth="1"/>
    <col min="2567" max="2567" width="17.28515625" style="8" customWidth="1"/>
    <col min="2568" max="2568" width="15.42578125" style="8" customWidth="1"/>
    <col min="2569" max="2569" width="18.42578125" style="8" customWidth="1"/>
    <col min="2570" max="2570" width="21" style="8" customWidth="1"/>
    <col min="2571" max="2816" width="11.42578125" style="8"/>
    <col min="2817" max="2817" width="7" style="8" customWidth="1"/>
    <col min="2818" max="2818" width="15" style="8" customWidth="1"/>
    <col min="2819" max="2819" width="17.28515625" style="8" customWidth="1"/>
    <col min="2820" max="2820" width="14" style="8" customWidth="1"/>
    <col min="2821" max="2821" width="12.7109375" style="8" customWidth="1"/>
    <col min="2822" max="2822" width="20" style="8" customWidth="1"/>
    <col min="2823" max="2823" width="17.28515625" style="8" customWidth="1"/>
    <col min="2824" max="2824" width="15.42578125" style="8" customWidth="1"/>
    <col min="2825" max="2825" width="18.42578125" style="8" customWidth="1"/>
    <col min="2826" max="2826" width="21" style="8" customWidth="1"/>
    <col min="2827" max="3072" width="11.42578125" style="8"/>
    <col min="3073" max="3073" width="7" style="8" customWidth="1"/>
    <col min="3074" max="3074" width="15" style="8" customWidth="1"/>
    <col min="3075" max="3075" width="17.28515625" style="8" customWidth="1"/>
    <col min="3076" max="3076" width="14" style="8" customWidth="1"/>
    <col min="3077" max="3077" width="12.7109375" style="8" customWidth="1"/>
    <col min="3078" max="3078" width="20" style="8" customWidth="1"/>
    <col min="3079" max="3079" width="17.28515625" style="8" customWidth="1"/>
    <col min="3080" max="3080" width="15.42578125" style="8" customWidth="1"/>
    <col min="3081" max="3081" width="18.42578125" style="8" customWidth="1"/>
    <col min="3082" max="3082" width="21" style="8" customWidth="1"/>
    <col min="3083" max="3328" width="11.42578125" style="8"/>
    <col min="3329" max="3329" width="7" style="8" customWidth="1"/>
    <col min="3330" max="3330" width="15" style="8" customWidth="1"/>
    <col min="3331" max="3331" width="17.28515625" style="8" customWidth="1"/>
    <col min="3332" max="3332" width="14" style="8" customWidth="1"/>
    <col min="3333" max="3333" width="12.7109375" style="8" customWidth="1"/>
    <col min="3334" max="3334" width="20" style="8" customWidth="1"/>
    <col min="3335" max="3335" width="17.28515625" style="8" customWidth="1"/>
    <col min="3336" max="3336" width="15.42578125" style="8" customWidth="1"/>
    <col min="3337" max="3337" width="18.42578125" style="8" customWidth="1"/>
    <col min="3338" max="3338" width="21" style="8" customWidth="1"/>
    <col min="3339" max="3584" width="11.42578125" style="8"/>
    <col min="3585" max="3585" width="7" style="8" customWidth="1"/>
    <col min="3586" max="3586" width="15" style="8" customWidth="1"/>
    <col min="3587" max="3587" width="17.28515625" style="8" customWidth="1"/>
    <col min="3588" max="3588" width="14" style="8" customWidth="1"/>
    <col min="3589" max="3589" width="12.7109375" style="8" customWidth="1"/>
    <col min="3590" max="3590" width="20" style="8" customWidth="1"/>
    <col min="3591" max="3591" width="17.28515625" style="8" customWidth="1"/>
    <col min="3592" max="3592" width="15.42578125" style="8" customWidth="1"/>
    <col min="3593" max="3593" width="18.42578125" style="8" customWidth="1"/>
    <col min="3594" max="3594" width="21" style="8" customWidth="1"/>
    <col min="3595" max="3840" width="11.42578125" style="8"/>
    <col min="3841" max="3841" width="7" style="8" customWidth="1"/>
    <col min="3842" max="3842" width="15" style="8" customWidth="1"/>
    <col min="3843" max="3843" width="17.28515625" style="8" customWidth="1"/>
    <col min="3844" max="3844" width="14" style="8" customWidth="1"/>
    <col min="3845" max="3845" width="12.7109375" style="8" customWidth="1"/>
    <col min="3846" max="3846" width="20" style="8" customWidth="1"/>
    <col min="3847" max="3847" width="17.28515625" style="8" customWidth="1"/>
    <col min="3848" max="3848" width="15.42578125" style="8" customWidth="1"/>
    <col min="3849" max="3849" width="18.42578125" style="8" customWidth="1"/>
    <col min="3850" max="3850" width="21" style="8" customWidth="1"/>
    <col min="3851" max="4096" width="11.42578125" style="8"/>
    <col min="4097" max="4097" width="7" style="8" customWidth="1"/>
    <col min="4098" max="4098" width="15" style="8" customWidth="1"/>
    <col min="4099" max="4099" width="17.28515625" style="8" customWidth="1"/>
    <col min="4100" max="4100" width="14" style="8" customWidth="1"/>
    <col min="4101" max="4101" width="12.7109375" style="8" customWidth="1"/>
    <col min="4102" max="4102" width="20" style="8" customWidth="1"/>
    <col min="4103" max="4103" width="17.28515625" style="8" customWidth="1"/>
    <col min="4104" max="4104" width="15.42578125" style="8" customWidth="1"/>
    <col min="4105" max="4105" width="18.42578125" style="8" customWidth="1"/>
    <col min="4106" max="4106" width="21" style="8" customWidth="1"/>
    <col min="4107" max="4352" width="11.42578125" style="8"/>
    <col min="4353" max="4353" width="7" style="8" customWidth="1"/>
    <col min="4354" max="4354" width="15" style="8" customWidth="1"/>
    <col min="4355" max="4355" width="17.28515625" style="8" customWidth="1"/>
    <col min="4356" max="4356" width="14" style="8" customWidth="1"/>
    <col min="4357" max="4357" width="12.7109375" style="8" customWidth="1"/>
    <col min="4358" max="4358" width="20" style="8" customWidth="1"/>
    <col min="4359" max="4359" width="17.28515625" style="8" customWidth="1"/>
    <col min="4360" max="4360" width="15.42578125" style="8" customWidth="1"/>
    <col min="4361" max="4361" width="18.42578125" style="8" customWidth="1"/>
    <col min="4362" max="4362" width="21" style="8" customWidth="1"/>
    <col min="4363" max="4608" width="11.42578125" style="8"/>
    <col min="4609" max="4609" width="7" style="8" customWidth="1"/>
    <col min="4610" max="4610" width="15" style="8" customWidth="1"/>
    <col min="4611" max="4611" width="17.28515625" style="8" customWidth="1"/>
    <col min="4612" max="4612" width="14" style="8" customWidth="1"/>
    <col min="4613" max="4613" width="12.7109375" style="8" customWidth="1"/>
    <col min="4614" max="4614" width="20" style="8" customWidth="1"/>
    <col min="4615" max="4615" width="17.28515625" style="8" customWidth="1"/>
    <col min="4616" max="4616" width="15.42578125" style="8" customWidth="1"/>
    <col min="4617" max="4617" width="18.42578125" style="8" customWidth="1"/>
    <col min="4618" max="4618" width="21" style="8" customWidth="1"/>
    <col min="4619" max="4864" width="11.42578125" style="8"/>
    <col min="4865" max="4865" width="7" style="8" customWidth="1"/>
    <col min="4866" max="4866" width="15" style="8" customWidth="1"/>
    <col min="4867" max="4867" width="17.28515625" style="8" customWidth="1"/>
    <col min="4868" max="4868" width="14" style="8" customWidth="1"/>
    <col min="4869" max="4869" width="12.7109375" style="8" customWidth="1"/>
    <col min="4870" max="4870" width="20" style="8" customWidth="1"/>
    <col min="4871" max="4871" width="17.28515625" style="8" customWidth="1"/>
    <col min="4872" max="4872" width="15.42578125" style="8" customWidth="1"/>
    <col min="4873" max="4873" width="18.42578125" style="8" customWidth="1"/>
    <col min="4874" max="4874" width="21" style="8" customWidth="1"/>
    <col min="4875" max="5120" width="11.42578125" style="8"/>
    <col min="5121" max="5121" width="7" style="8" customWidth="1"/>
    <col min="5122" max="5122" width="15" style="8" customWidth="1"/>
    <col min="5123" max="5123" width="17.28515625" style="8" customWidth="1"/>
    <col min="5124" max="5124" width="14" style="8" customWidth="1"/>
    <col min="5125" max="5125" width="12.7109375" style="8" customWidth="1"/>
    <col min="5126" max="5126" width="20" style="8" customWidth="1"/>
    <col min="5127" max="5127" width="17.28515625" style="8" customWidth="1"/>
    <col min="5128" max="5128" width="15.42578125" style="8" customWidth="1"/>
    <col min="5129" max="5129" width="18.42578125" style="8" customWidth="1"/>
    <col min="5130" max="5130" width="21" style="8" customWidth="1"/>
    <col min="5131" max="5376" width="11.42578125" style="8"/>
    <col min="5377" max="5377" width="7" style="8" customWidth="1"/>
    <col min="5378" max="5378" width="15" style="8" customWidth="1"/>
    <col min="5379" max="5379" width="17.28515625" style="8" customWidth="1"/>
    <col min="5380" max="5380" width="14" style="8" customWidth="1"/>
    <col min="5381" max="5381" width="12.7109375" style="8" customWidth="1"/>
    <col min="5382" max="5382" width="20" style="8" customWidth="1"/>
    <col min="5383" max="5383" width="17.28515625" style="8" customWidth="1"/>
    <col min="5384" max="5384" width="15.42578125" style="8" customWidth="1"/>
    <col min="5385" max="5385" width="18.42578125" style="8" customWidth="1"/>
    <col min="5386" max="5386" width="21" style="8" customWidth="1"/>
    <col min="5387" max="5632" width="11.42578125" style="8"/>
    <col min="5633" max="5633" width="7" style="8" customWidth="1"/>
    <col min="5634" max="5634" width="15" style="8" customWidth="1"/>
    <col min="5635" max="5635" width="17.28515625" style="8" customWidth="1"/>
    <col min="5636" max="5636" width="14" style="8" customWidth="1"/>
    <col min="5637" max="5637" width="12.7109375" style="8" customWidth="1"/>
    <col min="5638" max="5638" width="20" style="8" customWidth="1"/>
    <col min="5639" max="5639" width="17.28515625" style="8" customWidth="1"/>
    <col min="5640" max="5640" width="15.42578125" style="8" customWidth="1"/>
    <col min="5641" max="5641" width="18.42578125" style="8" customWidth="1"/>
    <col min="5642" max="5642" width="21" style="8" customWidth="1"/>
    <col min="5643" max="5888" width="11.42578125" style="8"/>
    <col min="5889" max="5889" width="7" style="8" customWidth="1"/>
    <col min="5890" max="5890" width="15" style="8" customWidth="1"/>
    <col min="5891" max="5891" width="17.28515625" style="8" customWidth="1"/>
    <col min="5892" max="5892" width="14" style="8" customWidth="1"/>
    <col min="5893" max="5893" width="12.7109375" style="8" customWidth="1"/>
    <col min="5894" max="5894" width="20" style="8" customWidth="1"/>
    <col min="5895" max="5895" width="17.28515625" style="8" customWidth="1"/>
    <col min="5896" max="5896" width="15.42578125" style="8" customWidth="1"/>
    <col min="5897" max="5897" width="18.42578125" style="8" customWidth="1"/>
    <col min="5898" max="5898" width="21" style="8" customWidth="1"/>
    <col min="5899" max="6144" width="11.42578125" style="8"/>
    <col min="6145" max="6145" width="7" style="8" customWidth="1"/>
    <col min="6146" max="6146" width="15" style="8" customWidth="1"/>
    <col min="6147" max="6147" width="17.28515625" style="8" customWidth="1"/>
    <col min="6148" max="6148" width="14" style="8" customWidth="1"/>
    <col min="6149" max="6149" width="12.7109375" style="8" customWidth="1"/>
    <col min="6150" max="6150" width="20" style="8" customWidth="1"/>
    <col min="6151" max="6151" width="17.28515625" style="8" customWidth="1"/>
    <col min="6152" max="6152" width="15.42578125" style="8" customWidth="1"/>
    <col min="6153" max="6153" width="18.42578125" style="8" customWidth="1"/>
    <col min="6154" max="6154" width="21" style="8" customWidth="1"/>
    <col min="6155" max="6400" width="11.42578125" style="8"/>
    <col min="6401" max="6401" width="7" style="8" customWidth="1"/>
    <col min="6402" max="6402" width="15" style="8" customWidth="1"/>
    <col min="6403" max="6403" width="17.28515625" style="8" customWidth="1"/>
    <col min="6404" max="6404" width="14" style="8" customWidth="1"/>
    <col min="6405" max="6405" width="12.7109375" style="8" customWidth="1"/>
    <col min="6406" max="6406" width="20" style="8" customWidth="1"/>
    <col min="6407" max="6407" width="17.28515625" style="8" customWidth="1"/>
    <col min="6408" max="6408" width="15.42578125" style="8" customWidth="1"/>
    <col min="6409" max="6409" width="18.42578125" style="8" customWidth="1"/>
    <col min="6410" max="6410" width="21" style="8" customWidth="1"/>
    <col min="6411" max="6656" width="11.42578125" style="8"/>
    <col min="6657" max="6657" width="7" style="8" customWidth="1"/>
    <col min="6658" max="6658" width="15" style="8" customWidth="1"/>
    <col min="6659" max="6659" width="17.28515625" style="8" customWidth="1"/>
    <col min="6660" max="6660" width="14" style="8" customWidth="1"/>
    <col min="6661" max="6661" width="12.7109375" style="8" customWidth="1"/>
    <col min="6662" max="6662" width="20" style="8" customWidth="1"/>
    <col min="6663" max="6663" width="17.28515625" style="8" customWidth="1"/>
    <col min="6664" max="6664" width="15.42578125" style="8" customWidth="1"/>
    <col min="6665" max="6665" width="18.42578125" style="8" customWidth="1"/>
    <col min="6666" max="6666" width="21" style="8" customWidth="1"/>
    <col min="6667" max="6912" width="11.42578125" style="8"/>
    <col min="6913" max="6913" width="7" style="8" customWidth="1"/>
    <col min="6914" max="6914" width="15" style="8" customWidth="1"/>
    <col min="6915" max="6915" width="17.28515625" style="8" customWidth="1"/>
    <col min="6916" max="6916" width="14" style="8" customWidth="1"/>
    <col min="6917" max="6917" width="12.7109375" style="8" customWidth="1"/>
    <col min="6918" max="6918" width="20" style="8" customWidth="1"/>
    <col min="6919" max="6919" width="17.28515625" style="8" customWidth="1"/>
    <col min="6920" max="6920" width="15.42578125" style="8" customWidth="1"/>
    <col min="6921" max="6921" width="18.42578125" style="8" customWidth="1"/>
    <col min="6922" max="6922" width="21" style="8" customWidth="1"/>
    <col min="6923" max="7168" width="11.42578125" style="8"/>
    <col min="7169" max="7169" width="7" style="8" customWidth="1"/>
    <col min="7170" max="7170" width="15" style="8" customWidth="1"/>
    <col min="7171" max="7171" width="17.28515625" style="8" customWidth="1"/>
    <col min="7172" max="7172" width="14" style="8" customWidth="1"/>
    <col min="7173" max="7173" width="12.7109375" style="8" customWidth="1"/>
    <col min="7174" max="7174" width="20" style="8" customWidth="1"/>
    <col min="7175" max="7175" width="17.28515625" style="8" customWidth="1"/>
    <col min="7176" max="7176" width="15.42578125" style="8" customWidth="1"/>
    <col min="7177" max="7177" width="18.42578125" style="8" customWidth="1"/>
    <col min="7178" max="7178" width="21" style="8" customWidth="1"/>
    <col min="7179" max="7424" width="11.42578125" style="8"/>
    <col min="7425" max="7425" width="7" style="8" customWidth="1"/>
    <col min="7426" max="7426" width="15" style="8" customWidth="1"/>
    <col min="7427" max="7427" width="17.28515625" style="8" customWidth="1"/>
    <col min="7428" max="7428" width="14" style="8" customWidth="1"/>
    <col min="7429" max="7429" width="12.7109375" style="8" customWidth="1"/>
    <col min="7430" max="7430" width="20" style="8" customWidth="1"/>
    <col min="7431" max="7431" width="17.28515625" style="8" customWidth="1"/>
    <col min="7432" max="7432" width="15.42578125" style="8" customWidth="1"/>
    <col min="7433" max="7433" width="18.42578125" style="8" customWidth="1"/>
    <col min="7434" max="7434" width="21" style="8" customWidth="1"/>
    <col min="7435" max="7680" width="11.42578125" style="8"/>
    <col min="7681" max="7681" width="7" style="8" customWidth="1"/>
    <col min="7682" max="7682" width="15" style="8" customWidth="1"/>
    <col min="7683" max="7683" width="17.28515625" style="8" customWidth="1"/>
    <col min="7684" max="7684" width="14" style="8" customWidth="1"/>
    <col min="7685" max="7685" width="12.7109375" style="8" customWidth="1"/>
    <col min="7686" max="7686" width="20" style="8" customWidth="1"/>
    <col min="7687" max="7687" width="17.28515625" style="8" customWidth="1"/>
    <col min="7688" max="7688" width="15.42578125" style="8" customWidth="1"/>
    <col min="7689" max="7689" width="18.42578125" style="8" customWidth="1"/>
    <col min="7690" max="7690" width="21" style="8" customWidth="1"/>
    <col min="7691" max="7936" width="11.42578125" style="8"/>
    <col min="7937" max="7937" width="7" style="8" customWidth="1"/>
    <col min="7938" max="7938" width="15" style="8" customWidth="1"/>
    <col min="7939" max="7939" width="17.28515625" style="8" customWidth="1"/>
    <col min="7940" max="7940" width="14" style="8" customWidth="1"/>
    <col min="7941" max="7941" width="12.7109375" style="8" customWidth="1"/>
    <col min="7942" max="7942" width="20" style="8" customWidth="1"/>
    <col min="7943" max="7943" width="17.28515625" style="8" customWidth="1"/>
    <col min="7944" max="7944" width="15.42578125" style="8" customWidth="1"/>
    <col min="7945" max="7945" width="18.42578125" style="8" customWidth="1"/>
    <col min="7946" max="7946" width="21" style="8" customWidth="1"/>
    <col min="7947" max="8192" width="11.42578125" style="8"/>
    <col min="8193" max="8193" width="7" style="8" customWidth="1"/>
    <col min="8194" max="8194" width="15" style="8" customWidth="1"/>
    <col min="8195" max="8195" width="17.28515625" style="8" customWidth="1"/>
    <col min="8196" max="8196" width="14" style="8" customWidth="1"/>
    <col min="8197" max="8197" width="12.7109375" style="8" customWidth="1"/>
    <col min="8198" max="8198" width="20" style="8" customWidth="1"/>
    <col min="8199" max="8199" width="17.28515625" style="8" customWidth="1"/>
    <col min="8200" max="8200" width="15.42578125" style="8" customWidth="1"/>
    <col min="8201" max="8201" width="18.42578125" style="8" customWidth="1"/>
    <col min="8202" max="8202" width="21" style="8" customWidth="1"/>
    <col min="8203" max="8448" width="11.42578125" style="8"/>
    <col min="8449" max="8449" width="7" style="8" customWidth="1"/>
    <col min="8450" max="8450" width="15" style="8" customWidth="1"/>
    <col min="8451" max="8451" width="17.28515625" style="8" customWidth="1"/>
    <col min="8452" max="8452" width="14" style="8" customWidth="1"/>
    <col min="8453" max="8453" width="12.7109375" style="8" customWidth="1"/>
    <col min="8454" max="8454" width="20" style="8" customWidth="1"/>
    <col min="8455" max="8455" width="17.28515625" style="8" customWidth="1"/>
    <col min="8456" max="8456" width="15.42578125" style="8" customWidth="1"/>
    <col min="8457" max="8457" width="18.42578125" style="8" customWidth="1"/>
    <col min="8458" max="8458" width="21" style="8" customWidth="1"/>
    <col min="8459" max="8704" width="11.42578125" style="8"/>
    <col min="8705" max="8705" width="7" style="8" customWidth="1"/>
    <col min="8706" max="8706" width="15" style="8" customWidth="1"/>
    <col min="8707" max="8707" width="17.28515625" style="8" customWidth="1"/>
    <col min="8708" max="8708" width="14" style="8" customWidth="1"/>
    <col min="8709" max="8709" width="12.7109375" style="8" customWidth="1"/>
    <col min="8710" max="8710" width="20" style="8" customWidth="1"/>
    <col min="8711" max="8711" width="17.28515625" style="8" customWidth="1"/>
    <col min="8712" max="8712" width="15.42578125" style="8" customWidth="1"/>
    <col min="8713" max="8713" width="18.42578125" style="8" customWidth="1"/>
    <col min="8714" max="8714" width="21" style="8" customWidth="1"/>
    <col min="8715" max="8960" width="11.42578125" style="8"/>
    <col min="8961" max="8961" width="7" style="8" customWidth="1"/>
    <col min="8962" max="8962" width="15" style="8" customWidth="1"/>
    <col min="8963" max="8963" width="17.28515625" style="8" customWidth="1"/>
    <col min="8964" max="8964" width="14" style="8" customWidth="1"/>
    <col min="8965" max="8965" width="12.7109375" style="8" customWidth="1"/>
    <col min="8966" max="8966" width="20" style="8" customWidth="1"/>
    <col min="8967" max="8967" width="17.28515625" style="8" customWidth="1"/>
    <col min="8968" max="8968" width="15.42578125" style="8" customWidth="1"/>
    <col min="8969" max="8969" width="18.42578125" style="8" customWidth="1"/>
    <col min="8970" max="8970" width="21" style="8" customWidth="1"/>
    <col min="8971" max="9216" width="11.42578125" style="8"/>
    <col min="9217" max="9217" width="7" style="8" customWidth="1"/>
    <col min="9218" max="9218" width="15" style="8" customWidth="1"/>
    <col min="9219" max="9219" width="17.28515625" style="8" customWidth="1"/>
    <col min="9220" max="9220" width="14" style="8" customWidth="1"/>
    <col min="9221" max="9221" width="12.7109375" style="8" customWidth="1"/>
    <col min="9222" max="9222" width="20" style="8" customWidth="1"/>
    <col min="9223" max="9223" width="17.28515625" style="8" customWidth="1"/>
    <col min="9224" max="9224" width="15.42578125" style="8" customWidth="1"/>
    <col min="9225" max="9225" width="18.42578125" style="8" customWidth="1"/>
    <col min="9226" max="9226" width="21" style="8" customWidth="1"/>
    <col min="9227" max="9472" width="11.42578125" style="8"/>
    <col min="9473" max="9473" width="7" style="8" customWidth="1"/>
    <col min="9474" max="9474" width="15" style="8" customWidth="1"/>
    <col min="9475" max="9475" width="17.28515625" style="8" customWidth="1"/>
    <col min="9476" max="9476" width="14" style="8" customWidth="1"/>
    <col min="9477" max="9477" width="12.7109375" style="8" customWidth="1"/>
    <col min="9478" max="9478" width="20" style="8" customWidth="1"/>
    <col min="9479" max="9479" width="17.28515625" style="8" customWidth="1"/>
    <col min="9480" max="9480" width="15.42578125" style="8" customWidth="1"/>
    <col min="9481" max="9481" width="18.42578125" style="8" customWidth="1"/>
    <col min="9482" max="9482" width="21" style="8" customWidth="1"/>
    <col min="9483" max="9728" width="11.42578125" style="8"/>
    <col min="9729" max="9729" width="7" style="8" customWidth="1"/>
    <col min="9730" max="9730" width="15" style="8" customWidth="1"/>
    <col min="9731" max="9731" width="17.28515625" style="8" customWidth="1"/>
    <col min="9732" max="9732" width="14" style="8" customWidth="1"/>
    <col min="9733" max="9733" width="12.7109375" style="8" customWidth="1"/>
    <col min="9734" max="9734" width="20" style="8" customWidth="1"/>
    <col min="9735" max="9735" width="17.28515625" style="8" customWidth="1"/>
    <col min="9736" max="9736" width="15.42578125" style="8" customWidth="1"/>
    <col min="9737" max="9737" width="18.42578125" style="8" customWidth="1"/>
    <col min="9738" max="9738" width="21" style="8" customWidth="1"/>
    <col min="9739" max="9984" width="11.42578125" style="8"/>
    <col min="9985" max="9985" width="7" style="8" customWidth="1"/>
    <col min="9986" max="9986" width="15" style="8" customWidth="1"/>
    <col min="9987" max="9987" width="17.28515625" style="8" customWidth="1"/>
    <col min="9988" max="9988" width="14" style="8" customWidth="1"/>
    <col min="9989" max="9989" width="12.7109375" style="8" customWidth="1"/>
    <col min="9990" max="9990" width="20" style="8" customWidth="1"/>
    <col min="9991" max="9991" width="17.28515625" style="8" customWidth="1"/>
    <col min="9992" max="9992" width="15.42578125" style="8" customWidth="1"/>
    <col min="9993" max="9993" width="18.42578125" style="8" customWidth="1"/>
    <col min="9994" max="9994" width="21" style="8" customWidth="1"/>
    <col min="9995" max="10240" width="11.42578125" style="8"/>
    <col min="10241" max="10241" width="7" style="8" customWidth="1"/>
    <col min="10242" max="10242" width="15" style="8" customWidth="1"/>
    <col min="10243" max="10243" width="17.28515625" style="8" customWidth="1"/>
    <col min="10244" max="10244" width="14" style="8" customWidth="1"/>
    <col min="10245" max="10245" width="12.7109375" style="8" customWidth="1"/>
    <col min="10246" max="10246" width="20" style="8" customWidth="1"/>
    <col min="10247" max="10247" width="17.28515625" style="8" customWidth="1"/>
    <col min="10248" max="10248" width="15.42578125" style="8" customWidth="1"/>
    <col min="10249" max="10249" width="18.42578125" style="8" customWidth="1"/>
    <col min="10250" max="10250" width="21" style="8" customWidth="1"/>
    <col min="10251" max="10496" width="11.42578125" style="8"/>
    <col min="10497" max="10497" width="7" style="8" customWidth="1"/>
    <col min="10498" max="10498" width="15" style="8" customWidth="1"/>
    <col min="10499" max="10499" width="17.28515625" style="8" customWidth="1"/>
    <col min="10500" max="10500" width="14" style="8" customWidth="1"/>
    <col min="10501" max="10501" width="12.7109375" style="8" customWidth="1"/>
    <col min="10502" max="10502" width="20" style="8" customWidth="1"/>
    <col min="10503" max="10503" width="17.28515625" style="8" customWidth="1"/>
    <col min="10504" max="10504" width="15.42578125" style="8" customWidth="1"/>
    <col min="10505" max="10505" width="18.42578125" style="8" customWidth="1"/>
    <col min="10506" max="10506" width="21" style="8" customWidth="1"/>
    <col min="10507" max="10752" width="11.42578125" style="8"/>
    <col min="10753" max="10753" width="7" style="8" customWidth="1"/>
    <col min="10754" max="10754" width="15" style="8" customWidth="1"/>
    <col min="10755" max="10755" width="17.28515625" style="8" customWidth="1"/>
    <col min="10756" max="10756" width="14" style="8" customWidth="1"/>
    <col min="10757" max="10757" width="12.7109375" style="8" customWidth="1"/>
    <col min="10758" max="10758" width="20" style="8" customWidth="1"/>
    <col min="10759" max="10759" width="17.28515625" style="8" customWidth="1"/>
    <col min="10760" max="10760" width="15.42578125" style="8" customWidth="1"/>
    <col min="10761" max="10761" width="18.42578125" style="8" customWidth="1"/>
    <col min="10762" max="10762" width="21" style="8" customWidth="1"/>
    <col min="10763" max="11008" width="11.42578125" style="8"/>
    <col min="11009" max="11009" width="7" style="8" customWidth="1"/>
    <col min="11010" max="11010" width="15" style="8" customWidth="1"/>
    <col min="11011" max="11011" width="17.28515625" style="8" customWidth="1"/>
    <col min="11012" max="11012" width="14" style="8" customWidth="1"/>
    <col min="11013" max="11013" width="12.7109375" style="8" customWidth="1"/>
    <col min="11014" max="11014" width="20" style="8" customWidth="1"/>
    <col min="11015" max="11015" width="17.28515625" style="8" customWidth="1"/>
    <col min="11016" max="11016" width="15.42578125" style="8" customWidth="1"/>
    <col min="11017" max="11017" width="18.42578125" style="8" customWidth="1"/>
    <col min="11018" max="11018" width="21" style="8" customWidth="1"/>
    <col min="11019" max="11264" width="11.42578125" style="8"/>
    <col min="11265" max="11265" width="7" style="8" customWidth="1"/>
    <col min="11266" max="11266" width="15" style="8" customWidth="1"/>
    <col min="11267" max="11267" width="17.28515625" style="8" customWidth="1"/>
    <col min="11268" max="11268" width="14" style="8" customWidth="1"/>
    <col min="11269" max="11269" width="12.7109375" style="8" customWidth="1"/>
    <col min="11270" max="11270" width="20" style="8" customWidth="1"/>
    <col min="11271" max="11271" width="17.28515625" style="8" customWidth="1"/>
    <col min="11272" max="11272" width="15.42578125" style="8" customWidth="1"/>
    <col min="11273" max="11273" width="18.42578125" style="8" customWidth="1"/>
    <col min="11274" max="11274" width="21" style="8" customWidth="1"/>
    <col min="11275" max="11520" width="11.42578125" style="8"/>
    <col min="11521" max="11521" width="7" style="8" customWidth="1"/>
    <col min="11522" max="11522" width="15" style="8" customWidth="1"/>
    <col min="11523" max="11523" width="17.28515625" style="8" customWidth="1"/>
    <col min="11524" max="11524" width="14" style="8" customWidth="1"/>
    <col min="11525" max="11525" width="12.7109375" style="8" customWidth="1"/>
    <col min="11526" max="11526" width="20" style="8" customWidth="1"/>
    <col min="11527" max="11527" width="17.28515625" style="8" customWidth="1"/>
    <col min="11528" max="11528" width="15.42578125" style="8" customWidth="1"/>
    <col min="11529" max="11529" width="18.42578125" style="8" customWidth="1"/>
    <col min="11530" max="11530" width="21" style="8" customWidth="1"/>
    <col min="11531" max="11776" width="11.42578125" style="8"/>
    <col min="11777" max="11777" width="7" style="8" customWidth="1"/>
    <col min="11778" max="11778" width="15" style="8" customWidth="1"/>
    <col min="11779" max="11779" width="17.28515625" style="8" customWidth="1"/>
    <col min="11780" max="11780" width="14" style="8" customWidth="1"/>
    <col min="11781" max="11781" width="12.7109375" style="8" customWidth="1"/>
    <col min="11782" max="11782" width="20" style="8" customWidth="1"/>
    <col min="11783" max="11783" width="17.28515625" style="8" customWidth="1"/>
    <col min="11784" max="11784" width="15.42578125" style="8" customWidth="1"/>
    <col min="11785" max="11785" width="18.42578125" style="8" customWidth="1"/>
    <col min="11786" max="11786" width="21" style="8" customWidth="1"/>
    <col min="11787" max="12032" width="11.42578125" style="8"/>
    <col min="12033" max="12033" width="7" style="8" customWidth="1"/>
    <col min="12034" max="12034" width="15" style="8" customWidth="1"/>
    <col min="12035" max="12035" width="17.28515625" style="8" customWidth="1"/>
    <col min="12036" max="12036" width="14" style="8" customWidth="1"/>
    <col min="12037" max="12037" width="12.7109375" style="8" customWidth="1"/>
    <col min="12038" max="12038" width="20" style="8" customWidth="1"/>
    <col min="12039" max="12039" width="17.28515625" style="8" customWidth="1"/>
    <col min="12040" max="12040" width="15.42578125" style="8" customWidth="1"/>
    <col min="12041" max="12041" width="18.42578125" style="8" customWidth="1"/>
    <col min="12042" max="12042" width="21" style="8" customWidth="1"/>
    <col min="12043" max="12288" width="11.42578125" style="8"/>
    <col min="12289" max="12289" width="7" style="8" customWidth="1"/>
    <col min="12290" max="12290" width="15" style="8" customWidth="1"/>
    <col min="12291" max="12291" width="17.28515625" style="8" customWidth="1"/>
    <col min="12292" max="12292" width="14" style="8" customWidth="1"/>
    <col min="12293" max="12293" width="12.7109375" style="8" customWidth="1"/>
    <col min="12294" max="12294" width="20" style="8" customWidth="1"/>
    <col min="12295" max="12295" width="17.28515625" style="8" customWidth="1"/>
    <col min="12296" max="12296" width="15.42578125" style="8" customWidth="1"/>
    <col min="12297" max="12297" width="18.42578125" style="8" customWidth="1"/>
    <col min="12298" max="12298" width="21" style="8" customWidth="1"/>
    <col min="12299" max="12544" width="11.42578125" style="8"/>
    <col min="12545" max="12545" width="7" style="8" customWidth="1"/>
    <col min="12546" max="12546" width="15" style="8" customWidth="1"/>
    <col min="12547" max="12547" width="17.28515625" style="8" customWidth="1"/>
    <col min="12548" max="12548" width="14" style="8" customWidth="1"/>
    <col min="12549" max="12549" width="12.7109375" style="8" customWidth="1"/>
    <col min="12550" max="12550" width="20" style="8" customWidth="1"/>
    <col min="12551" max="12551" width="17.28515625" style="8" customWidth="1"/>
    <col min="12552" max="12552" width="15.42578125" style="8" customWidth="1"/>
    <col min="12553" max="12553" width="18.42578125" style="8" customWidth="1"/>
    <col min="12554" max="12554" width="21" style="8" customWidth="1"/>
    <col min="12555" max="12800" width="11.42578125" style="8"/>
    <col min="12801" max="12801" width="7" style="8" customWidth="1"/>
    <col min="12802" max="12802" width="15" style="8" customWidth="1"/>
    <col min="12803" max="12803" width="17.28515625" style="8" customWidth="1"/>
    <col min="12804" max="12804" width="14" style="8" customWidth="1"/>
    <col min="12805" max="12805" width="12.7109375" style="8" customWidth="1"/>
    <col min="12806" max="12806" width="20" style="8" customWidth="1"/>
    <col min="12807" max="12807" width="17.28515625" style="8" customWidth="1"/>
    <col min="12808" max="12808" width="15.42578125" style="8" customWidth="1"/>
    <col min="12809" max="12809" width="18.42578125" style="8" customWidth="1"/>
    <col min="12810" max="12810" width="21" style="8" customWidth="1"/>
    <col min="12811" max="13056" width="11.42578125" style="8"/>
    <col min="13057" max="13057" width="7" style="8" customWidth="1"/>
    <col min="13058" max="13058" width="15" style="8" customWidth="1"/>
    <col min="13059" max="13059" width="17.28515625" style="8" customWidth="1"/>
    <col min="13060" max="13060" width="14" style="8" customWidth="1"/>
    <col min="13061" max="13061" width="12.7109375" style="8" customWidth="1"/>
    <col min="13062" max="13062" width="20" style="8" customWidth="1"/>
    <col min="13063" max="13063" width="17.28515625" style="8" customWidth="1"/>
    <col min="13064" max="13064" width="15.42578125" style="8" customWidth="1"/>
    <col min="13065" max="13065" width="18.42578125" style="8" customWidth="1"/>
    <col min="13066" max="13066" width="21" style="8" customWidth="1"/>
    <col min="13067" max="13312" width="11.42578125" style="8"/>
    <col min="13313" max="13313" width="7" style="8" customWidth="1"/>
    <col min="13314" max="13314" width="15" style="8" customWidth="1"/>
    <col min="13315" max="13315" width="17.28515625" style="8" customWidth="1"/>
    <col min="13316" max="13316" width="14" style="8" customWidth="1"/>
    <col min="13317" max="13317" width="12.7109375" style="8" customWidth="1"/>
    <col min="13318" max="13318" width="20" style="8" customWidth="1"/>
    <col min="13319" max="13319" width="17.28515625" style="8" customWidth="1"/>
    <col min="13320" max="13320" width="15.42578125" style="8" customWidth="1"/>
    <col min="13321" max="13321" width="18.42578125" style="8" customWidth="1"/>
    <col min="13322" max="13322" width="21" style="8" customWidth="1"/>
    <col min="13323" max="13568" width="11.42578125" style="8"/>
    <col min="13569" max="13569" width="7" style="8" customWidth="1"/>
    <col min="13570" max="13570" width="15" style="8" customWidth="1"/>
    <col min="13571" max="13571" width="17.28515625" style="8" customWidth="1"/>
    <col min="13572" max="13572" width="14" style="8" customWidth="1"/>
    <col min="13573" max="13573" width="12.7109375" style="8" customWidth="1"/>
    <col min="13574" max="13574" width="20" style="8" customWidth="1"/>
    <col min="13575" max="13575" width="17.28515625" style="8" customWidth="1"/>
    <col min="13576" max="13576" width="15.42578125" style="8" customWidth="1"/>
    <col min="13577" max="13577" width="18.42578125" style="8" customWidth="1"/>
    <col min="13578" max="13578" width="21" style="8" customWidth="1"/>
    <col min="13579" max="13824" width="11.42578125" style="8"/>
    <col min="13825" max="13825" width="7" style="8" customWidth="1"/>
    <col min="13826" max="13826" width="15" style="8" customWidth="1"/>
    <col min="13827" max="13827" width="17.28515625" style="8" customWidth="1"/>
    <col min="13828" max="13828" width="14" style="8" customWidth="1"/>
    <col min="13829" max="13829" width="12.7109375" style="8" customWidth="1"/>
    <col min="13830" max="13830" width="20" style="8" customWidth="1"/>
    <col min="13831" max="13831" width="17.28515625" style="8" customWidth="1"/>
    <col min="13832" max="13832" width="15.42578125" style="8" customWidth="1"/>
    <col min="13833" max="13833" width="18.42578125" style="8" customWidth="1"/>
    <col min="13834" max="13834" width="21" style="8" customWidth="1"/>
    <col min="13835" max="14080" width="11.42578125" style="8"/>
    <col min="14081" max="14081" width="7" style="8" customWidth="1"/>
    <col min="14082" max="14082" width="15" style="8" customWidth="1"/>
    <col min="14083" max="14083" width="17.28515625" style="8" customWidth="1"/>
    <col min="14084" max="14084" width="14" style="8" customWidth="1"/>
    <col min="14085" max="14085" width="12.7109375" style="8" customWidth="1"/>
    <col min="14086" max="14086" width="20" style="8" customWidth="1"/>
    <col min="14087" max="14087" width="17.28515625" style="8" customWidth="1"/>
    <col min="14088" max="14088" width="15.42578125" style="8" customWidth="1"/>
    <col min="14089" max="14089" width="18.42578125" style="8" customWidth="1"/>
    <col min="14090" max="14090" width="21" style="8" customWidth="1"/>
    <col min="14091" max="14336" width="11.42578125" style="8"/>
    <col min="14337" max="14337" width="7" style="8" customWidth="1"/>
    <col min="14338" max="14338" width="15" style="8" customWidth="1"/>
    <col min="14339" max="14339" width="17.28515625" style="8" customWidth="1"/>
    <col min="14340" max="14340" width="14" style="8" customWidth="1"/>
    <col min="14341" max="14341" width="12.7109375" style="8" customWidth="1"/>
    <col min="14342" max="14342" width="20" style="8" customWidth="1"/>
    <col min="14343" max="14343" width="17.28515625" style="8" customWidth="1"/>
    <col min="14344" max="14344" width="15.42578125" style="8" customWidth="1"/>
    <col min="14345" max="14345" width="18.42578125" style="8" customWidth="1"/>
    <col min="14346" max="14346" width="21" style="8" customWidth="1"/>
    <col min="14347" max="14592" width="11.42578125" style="8"/>
    <col min="14593" max="14593" width="7" style="8" customWidth="1"/>
    <col min="14594" max="14594" width="15" style="8" customWidth="1"/>
    <col min="14595" max="14595" width="17.28515625" style="8" customWidth="1"/>
    <col min="14596" max="14596" width="14" style="8" customWidth="1"/>
    <col min="14597" max="14597" width="12.7109375" style="8" customWidth="1"/>
    <col min="14598" max="14598" width="20" style="8" customWidth="1"/>
    <col min="14599" max="14599" width="17.28515625" style="8" customWidth="1"/>
    <col min="14600" max="14600" width="15.42578125" style="8" customWidth="1"/>
    <col min="14601" max="14601" width="18.42578125" style="8" customWidth="1"/>
    <col min="14602" max="14602" width="21" style="8" customWidth="1"/>
    <col min="14603" max="14848" width="11.42578125" style="8"/>
    <col min="14849" max="14849" width="7" style="8" customWidth="1"/>
    <col min="14850" max="14850" width="15" style="8" customWidth="1"/>
    <col min="14851" max="14851" width="17.28515625" style="8" customWidth="1"/>
    <col min="14852" max="14852" width="14" style="8" customWidth="1"/>
    <col min="14853" max="14853" width="12.7109375" style="8" customWidth="1"/>
    <col min="14854" max="14854" width="20" style="8" customWidth="1"/>
    <col min="14855" max="14855" width="17.28515625" style="8" customWidth="1"/>
    <col min="14856" max="14856" width="15.42578125" style="8" customWidth="1"/>
    <col min="14857" max="14857" width="18.42578125" style="8" customWidth="1"/>
    <col min="14858" max="14858" width="21" style="8" customWidth="1"/>
    <col min="14859" max="15104" width="11.42578125" style="8"/>
    <col min="15105" max="15105" width="7" style="8" customWidth="1"/>
    <col min="15106" max="15106" width="15" style="8" customWidth="1"/>
    <col min="15107" max="15107" width="17.28515625" style="8" customWidth="1"/>
    <col min="15108" max="15108" width="14" style="8" customWidth="1"/>
    <col min="15109" max="15109" width="12.7109375" style="8" customWidth="1"/>
    <col min="15110" max="15110" width="20" style="8" customWidth="1"/>
    <col min="15111" max="15111" width="17.28515625" style="8" customWidth="1"/>
    <col min="15112" max="15112" width="15.42578125" style="8" customWidth="1"/>
    <col min="15113" max="15113" width="18.42578125" style="8" customWidth="1"/>
    <col min="15114" max="15114" width="21" style="8" customWidth="1"/>
    <col min="15115" max="15360" width="11.42578125" style="8"/>
    <col min="15361" max="15361" width="7" style="8" customWidth="1"/>
    <col min="15362" max="15362" width="15" style="8" customWidth="1"/>
    <col min="15363" max="15363" width="17.28515625" style="8" customWidth="1"/>
    <col min="15364" max="15364" width="14" style="8" customWidth="1"/>
    <col min="15365" max="15365" width="12.7109375" style="8" customWidth="1"/>
    <col min="15366" max="15366" width="20" style="8" customWidth="1"/>
    <col min="15367" max="15367" width="17.28515625" style="8" customWidth="1"/>
    <col min="15368" max="15368" width="15.42578125" style="8" customWidth="1"/>
    <col min="15369" max="15369" width="18.42578125" style="8" customWidth="1"/>
    <col min="15370" max="15370" width="21" style="8" customWidth="1"/>
    <col min="15371" max="15616" width="11.42578125" style="8"/>
    <col min="15617" max="15617" width="7" style="8" customWidth="1"/>
    <col min="15618" max="15618" width="15" style="8" customWidth="1"/>
    <col min="15619" max="15619" width="17.28515625" style="8" customWidth="1"/>
    <col min="15620" max="15620" width="14" style="8" customWidth="1"/>
    <col min="15621" max="15621" width="12.7109375" style="8" customWidth="1"/>
    <col min="15622" max="15622" width="20" style="8" customWidth="1"/>
    <col min="15623" max="15623" width="17.28515625" style="8" customWidth="1"/>
    <col min="15624" max="15624" width="15.42578125" style="8" customWidth="1"/>
    <col min="15625" max="15625" width="18.42578125" style="8" customWidth="1"/>
    <col min="15626" max="15626" width="21" style="8" customWidth="1"/>
    <col min="15627" max="15872" width="11.42578125" style="8"/>
    <col min="15873" max="15873" width="7" style="8" customWidth="1"/>
    <col min="15874" max="15874" width="15" style="8" customWidth="1"/>
    <col min="15875" max="15875" width="17.28515625" style="8" customWidth="1"/>
    <col min="15876" max="15876" width="14" style="8" customWidth="1"/>
    <col min="15877" max="15877" width="12.7109375" style="8" customWidth="1"/>
    <col min="15878" max="15878" width="20" style="8" customWidth="1"/>
    <col min="15879" max="15879" width="17.28515625" style="8" customWidth="1"/>
    <col min="15880" max="15880" width="15.42578125" style="8" customWidth="1"/>
    <col min="15881" max="15881" width="18.42578125" style="8" customWidth="1"/>
    <col min="15882" max="15882" width="21" style="8" customWidth="1"/>
    <col min="15883" max="16128" width="11.42578125" style="8"/>
    <col min="16129" max="16129" width="7" style="8" customWidth="1"/>
    <col min="16130" max="16130" width="15" style="8" customWidth="1"/>
    <col min="16131" max="16131" width="17.28515625" style="8" customWidth="1"/>
    <col min="16132" max="16132" width="14" style="8" customWidth="1"/>
    <col min="16133" max="16133" width="12.7109375" style="8" customWidth="1"/>
    <col min="16134" max="16134" width="20" style="8" customWidth="1"/>
    <col min="16135" max="16135" width="17.28515625" style="8" customWidth="1"/>
    <col min="16136" max="16136" width="15.42578125" style="8" customWidth="1"/>
    <col min="16137" max="16137" width="18.42578125" style="8" customWidth="1"/>
    <col min="16138" max="16138" width="21" style="8" customWidth="1"/>
    <col min="16139" max="16384" width="11.42578125" style="8"/>
  </cols>
  <sheetData>
    <row r="2" spans="2:10" ht="27" customHeight="1" x14ac:dyDescent="0.2">
      <c r="B2" s="78"/>
      <c r="C2" s="78"/>
      <c r="D2" s="78"/>
      <c r="E2" s="79" t="s">
        <v>71</v>
      </c>
      <c r="F2" s="80"/>
      <c r="G2" s="80"/>
      <c r="H2" s="80"/>
      <c r="I2" s="80"/>
    </row>
    <row r="3" spans="2:10" x14ac:dyDescent="0.2">
      <c r="B3" s="78"/>
      <c r="C3" s="78"/>
      <c r="D3" s="78"/>
      <c r="E3" s="81" t="s">
        <v>82</v>
      </c>
      <c r="F3" s="82"/>
      <c r="G3" s="83"/>
      <c r="H3" s="84" t="s">
        <v>84</v>
      </c>
      <c r="I3" s="84"/>
    </row>
    <row r="4" spans="2:10" x14ac:dyDescent="0.2">
      <c r="B4" s="78"/>
      <c r="C4" s="78"/>
      <c r="D4" s="78"/>
      <c r="E4" s="81" t="s">
        <v>83</v>
      </c>
      <c r="F4" s="82"/>
      <c r="G4" s="83"/>
      <c r="H4" s="85" t="s">
        <v>73</v>
      </c>
      <c r="I4" s="85"/>
    </row>
    <row r="7" spans="2:10" x14ac:dyDescent="0.2">
      <c r="B7" s="86" t="s">
        <v>74</v>
      </c>
      <c r="C7" s="86"/>
      <c r="D7" s="86"/>
      <c r="E7" s="86"/>
      <c r="F7" s="86"/>
      <c r="G7" s="86"/>
      <c r="H7" s="86"/>
      <c r="I7" s="86"/>
      <c r="J7" s="9"/>
    </row>
    <row r="8" spans="2:10" ht="21.75" customHeight="1" x14ac:dyDescent="0.2">
      <c r="B8" s="10" t="s">
        <v>75</v>
      </c>
      <c r="C8" s="10" t="s">
        <v>76</v>
      </c>
      <c r="D8" s="80" t="s">
        <v>77</v>
      </c>
      <c r="E8" s="80"/>
      <c r="F8" s="80"/>
      <c r="G8" s="80"/>
      <c r="H8" s="80"/>
      <c r="I8" s="80"/>
      <c r="J8" s="9"/>
    </row>
    <row r="9" spans="2:10" ht="24" customHeight="1" x14ac:dyDescent="0.2">
      <c r="B9" s="11">
        <v>1</v>
      </c>
      <c r="C9" s="12">
        <v>43110</v>
      </c>
      <c r="D9" s="87" t="s">
        <v>78</v>
      </c>
      <c r="E9" s="87"/>
      <c r="F9" s="87"/>
      <c r="G9" s="87"/>
      <c r="H9" s="87"/>
      <c r="I9" s="87"/>
      <c r="J9" s="9"/>
    </row>
    <row r="10" spans="2:10" ht="41.25" customHeight="1" x14ac:dyDescent="0.2">
      <c r="B10" s="11">
        <v>2</v>
      </c>
      <c r="C10" s="12" t="s">
        <v>85</v>
      </c>
      <c r="D10" s="89" t="s">
        <v>98</v>
      </c>
      <c r="E10" s="89"/>
      <c r="F10" s="89"/>
      <c r="G10" s="89"/>
      <c r="H10" s="89"/>
      <c r="I10" s="89"/>
      <c r="J10" s="9"/>
    </row>
    <row r="11" spans="2:10" x14ac:dyDescent="0.2">
      <c r="B11" s="13"/>
      <c r="C11" s="13"/>
      <c r="D11" s="13"/>
      <c r="E11" s="13"/>
      <c r="F11" s="13"/>
      <c r="G11" s="13"/>
      <c r="H11" s="13"/>
      <c r="I11" s="13"/>
      <c r="J11" s="13"/>
    </row>
    <row r="12" spans="2:10" x14ac:dyDescent="0.2">
      <c r="B12" s="88" t="s">
        <v>79</v>
      </c>
      <c r="C12" s="88"/>
      <c r="D12" s="88"/>
      <c r="E12" s="88"/>
      <c r="F12" s="90" t="s">
        <v>80</v>
      </c>
      <c r="G12" s="91"/>
      <c r="H12" s="88" t="s">
        <v>81</v>
      </c>
      <c r="I12" s="88"/>
    </row>
    <row r="13" spans="2:10" ht="76.5" customHeight="1" x14ac:dyDescent="0.2">
      <c r="B13" s="92"/>
      <c r="C13" s="92"/>
      <c r="D13" s="92"/>
      <c r="E13" s="92"/>
      <c r="F13" s="105"/>
      <c r="G13" s="99"/>
      <c r="H13" s="98"/>
      <c r="I13" s="99"/>
    </row>
    <row r="14" spans="2:10" ht="66.75" customHeight="1" x14ac:dyDescent="0.2">
      <c r="B14" s="104" t="s">
        <v>97</v>
      </c>
      <c r="C14" s="104"/>
      <c r="D14" s="104" t="s">
        <v>93</v>
      </c>
      <c r="E14" s="104"/>
      <c r="F14" s="106"/>
      <c r="G14" s="101"/>
      <c r="H14" s="100"/>
      <c r="I14" s="101"/>
    </row>
    <row r="15" spans="2:10" ht="67.5" customHeight="1" x14ac:dyDescent="0.2">
      <c r="B15" s="92"/>
      <c r="C15" s="92"/>
      <c r="D15" s="93"/>
      <c r="E15" s="93"/>
      <c r="F15" s="107"/>
      <c r="G15" s="103"/>
      <c r="H15" s="102"/>
      <c r="I15" s="103"/>
    </row>
    <row r="16" spans="2:10" ht="46.5" customHeight="1" x14ac:dyDescent="0.2">
      <c r="B16" s="94" t="s">
        <v>94</v>
      </c>
      <c r="C16" s="94"/>
      <c r="D16" s="94" t="s">
        <v>95</v>
      </c>
      <c r="E16" s="94"/>
      <c r="F16" s="96" t="s">
        <v>93</v>
      </c>
      <c r="G16" s="97"/>
      <c r="H16" s="94" t="s">
        <v>96</v>
      </c>
      <c r="I16" s="95"/>
    </row>
  </sheetData>
  <mergeCells count="25">
    <mergeCell ref="B13:C13"/>
    <mergeCell ref="B15:C15"/>
    <mergeCell ref="D15:E15"/>
    <mergeCell ref="H16:I16"/>
    <mergeCell ref="B16:C16"/>
    <mergeCell ref="F16:G16"/>
    <mergeCell ref="D16:E16"/>
    <mergeCell ref="H13:I15"/>
    <mergeCell ref="D13:E13"/>
    <mergeCell ref="B14:C14"/>
    <mergeCell ref="D14:E14"/>
    <mergeCell ref="F13:G15"/>
    <mergeCell ref="B7:I7"/>
    <mergeCell ref="D8:I8"/>
    <mergeCell ref="D9:I9"/>
    <mergeCell ref="H12:I12"/>
    <mergeCell ref="D10:I10"/>
    <mergeCell ref="F12:G12"/>
    <mergeCell ref="B12:E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accion ERU</vt:lpstr>
      <vt:lpstr>Instructivo</vt:lpstr>
      <vt:lpstr>VALORES</vt:lpstr>
      <vt:lpstr>Control</vt:lpstr>
      <vt:lpstr>'Plan accion ERU'!Área_de_impresión</vt:lpstr>
      <vt:lpstr>Meta</vt:lpstr>
      <vt:lpstr>Meta1</vt:lpstr>
      <vt:lpstr>Meta2</vt:lpstr>
      <vt:lpstr>Objetivo</vt:lpstr>
      <vt:lpstr>Proceso</vt:lpstr>
      <vt:lpstr>Proy</vt:lpstr>
      <vt:lpstr>Proyecto</vt:lpstr>
      <vt:lpstr>Responsable</vt:lpstr>
      <vt:lpstr>Unidad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Jorge Rosso Suescun</dc:creator>
  <cp:lastModifiedBy>Carolina González M.</cp:lastModifiedBy>
  <cp:lastPrinted>2021-01-29T21:25:48Z</cp:lastPrinted>
  <dcterms:created xsi:type="dcterms:W3CDTF">2019-01-10T02:24:30Z</dcterms:created>
  <dcterms:modified xsi:type="dcterms:W3CDTF">2021-07-29T23:35:08Z</dcterms:modified>
</cp:coreProperties>
</file>