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20\EJECUCIONES MENSUALES\ENERO 2020\"/>
    </mc:Choice>
  </mc:AlternateContent>
  <bookViews>
    <workbookView xWindow="0" yWindow="0" windowWidth="28800" windowHeight="12000"/>
  </bookViews>
  <sheets>
    <sheet name="ejecucion ingresos ENERO 1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G21" i="5"/>
  <c r="F9" i="5"/>
  <c r="C24" i="5"/>
  <c r="C11" i="5"/>
  <c r="C10" i="5"/>
  <c r="G11" i="5" l="1"/>
  <c r="H13" i="5"/>
  <c r="G19" i="5" l="1"/>
  <c r="G14" i="5" l="1"/>
  <c r="G12" i="5"/>
  <c r="H12" i="5" s="1"/>
  <c r="G16" i="5" l="1"/>
  <c r="G10" i="5" s="1"/>
  <c r="G9" i="5" s="1"/>
  <c r="G29" i="5" s="1"/>
  <c r="G27" i="5"/>
  <c r="J15" i="5"/>
  <c r="I15" i="5"/>
  <c r="H15" i="5"/>
  <c r="H28" i="5"/>
  <c r="L28" i="5" s="1"/>
  <c r="H23" i="5"/>
  <c r="H14" i="5"/>
  <c r="J14" i="5" s="1"/>
  <c r="F27" i="5"/>
  <c r="F28" i="5"/>
  <c r="F15" i="5"/>
  <c r="F14" i="5"/>
  <c r="E23" i="5"/>
  <c r="E15" i="5"/>
  <c r="E14" i="5"/>
  <c r="D16" i="5"/>
  <c r="D19" i="5"/>
  <c r="D24" i="5"/>
  <c r="C28" i="5"/>
  <c r="C20" i="5"/>
  <c r="C19" i="5"/>
  <c r="C15" i="5"/>
  <c r="C13" i="5"/>
  <c r="J28" i="5" l="1"/>
  <c r="L23" i="5"/>
  <c r="I14" i="5"/>
  <c r="L14" i="5"/>
  <c r="H19" i="5"/>
  <c r="K19" i="5"/>
  <c r="E20" i="5"/>
  <c r="F20" i="5" s="1"/>
  <c r="H20" i="5"/>
  <c r="J20" i="5" l="1"/>
  <c r="E19" i="5"/>
  <c r="F19" i="5" s="1"/>
  <c r="J19" i="5" s="1"/>
  <c r="L19" i="5"/>
  <c r="I20" i="5"/>
  <c r="L20" i="5"/>
  <c r="I19" i="5" l="1"/>
  <c r="D29" i="5" l="1"/>
  <c r="F25" i="5"/>
  <c r="F26" i="5"/>
  <c r="J26" i="5" l="1"/>
  <c r="L26" i="5"/>
  <c r="H18" i="5" l="1"/>
  <c r="H17" i="5" l="1"/>
  <c r="H22" i="5"/>
  <c r="H25" i="5"/>
  <c r="H8" i="5"/>
  <c r="H27" i="5"/>
  <c r="K29" i="5" l="1"/>
  <c r="E27" i="5"/>
  <c r="K24" i="5"/>
  <c r="E22" i="5"/>
  <c r="H21" i="5"/>
  <c r="E21" i="5"/>
  <c r="K16" i="5"/>
  <c r="E18" i="5"/>
  <c r="F18" i="5" s="1"/>
  <c r="E17" i="5"/>
  <c r="E13" i="5"/>
  <c r="E12" i="5"/>
  <c r="H11" i="5"/>
  <c r="E11" i="5"/>
  <c r="E10" i="5"/>
  <c r="E9" i="5"/>
  <c r="E29" i="5" s="1"/>
  <c r="E8" i="5"/>
  <c r="F8" i="5" l="1"/>
  <c r="F13" i="5"/>
  <c r="I13" i="5" s="1"/>
  <c r="F11" i="5"/>
  <c r="F17" i="5"/>
  <c r="I17" i="5" s="1"/>
  <c r="F12" i="5"/>
  <c r="I12" i="5" s="1"/>
  <c r="E24" i="5"/>
  <c r="F24" i="5" s="1"/>
  <c r="H16" i="5"/>
  <c r="H24" i="5"/>
  <c r="E16" i="5" l="1"/>
  <c r="F16" i="5" s="1"/>
  <c r="I16" i="5" s="1"/>
  <c r="F10" i="5"/>
  <c r="L27" i="5"/>
  <c r="J27" i="5"/>
  <c r="H10" i="5"/>
  <c r="J25" i="5" l="1"/>
  <c r="L25" i="5"/>
  <c r="H9" i="5"/>
  <c r="L22" i="5" l="1"/>
  <c r="L8" i="5"/>
  <c r="J8" i="5"/>
  <c r="I8" i="5"/>
  <c r="L11" i="5"/>
  <c r="J11" i="5"/>
  <c r="I11" i="5"/>
  <c r="J24" i="5"/>
  <c r="L24" i="5"/>
  <c r="L12" i="5"/>
  <c r="J12" i="5"/>
  <c r="L17" i="5"/>
  <c r="J17" i="5"/>
  <c r="L18" i="5"/>
  <c r="J18" i="5"/>
  <c r="L13" i="5" l="1"/>
  <c r="J13" i="5"/>
  <c r="L21" i="5"/>
  <c r="J16" i="5" l="1"/>
  <c r="L16" i="5"/>
  <c r="L10" i="5" l="1"/>
  <c r="J10" i="5"/>
  <c r="I10" i="5"/>
  <c r="L9" i="5"/>
  <c r="L29" i="5" s="1"/>
  <c r="H29" i="5"/>
  <c r="F21" i="5" l="1"/>
  <c r="I21" i="5" s="1"/>
  <c r="C9" i="5"/>
  <c r="C29" i="5" s="1"/>
  <c r="F29" i="5"/>
  <c r="C23" i="5"/>
  <c r="F23" i="5" s="1"/>
  <c r="C22" i="5"/>
  <c r="F22" i="5" s="1"/>
  <c r="I9" i="5" l="1"/>
  <c r="J23" i="5"/>
  <c r="I23" i="5"/>
  <c r="I22" i="5"/>
  <c r="J22" i="5"/>
  <c r="I29" i="5"/>
  <c r="J29" i="5"/>
  <c r="J9" i="5"/>
  <c r="J21" i="5"/>
</calcChain>
</file>

<file path=xl/sharedStrings.xml><?xml version="1.0" encoding="utf-8"?>
<sst xmlns="http://schemas.openxmlformats.org/spreadsheetml/2006/main" count="50" uniqueCount="47">
  <si>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</si>
  <si>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</si>
  <si>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</si>
  <si>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</si>
  <si>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</si>
  <si>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</si>
  <si>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</si>
  <si>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</si>
  <si>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</si>
  <si>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</si>
  <si>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</si>
  <si>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</si>
  <si>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</si>
  <si>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</si>
  <si>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</si>
  <si>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</si>
  <si>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</si>
  <si>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</si>
  <si>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</si>
  <si>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</si>
  <si>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</si>
  <si>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</si>
  <si>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</si>
  <si>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Total Ingresos</t>
  </si>
  <si>
    <t>VENTA DE SERVICIOS</t>
  </si>
  <si>
    <t xml:space="preserve">  21201</t>
  </si>
  <si>
    <t xml:space="preserve">  21203</t>
  </si>
  <si>
    <t>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</si>
  <si>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</si>
  <si>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</si>
  <si>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</si>
  <si>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</si>
  <si>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</si>
  <si>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</si>
  <si>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JAVIER SUAREZ PEDRAZA</t>
  </si>
  <si>
    <t>SUBGERENTE DE GESTIÓN CORPORATIVA</t>
  </si>
  <si>
    <t xml:space="preserve">GESTOR SENIOR 3 - PRESUPUESTO </t>
  </si>
  <si>
    <t>INFORME DE EJECUCIÓN DEL PRESUPUESTO DE INGRESOS PERIODO 202001</t>
  </si>
  <si>
    <t>Vigencia Actual</t>
  </si>
  <si>
    <t>Otros Recursos de Capital</t>
  </si>
  <si>
    <t xml:space="preserve">JORGE SNEYDER JIMENEZ VALLEJO </t>
  </si>
  <si>
    <t>GERENTE GENERAL ( E )</t>
  </si>
  <si>
    <t>Rendimientos Por Operaciones Financieras</t>
  </si>
  <si>
    <t>Asociados a la Gestión</t>
  </si>
  <si>
    <t>Asesorias Técnicas</t>
  </si>
  <si>
    <t>Otras Rentas Contractuales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</si>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</sst>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0" fillId="0" borderId="15" xfId="0" applyNumberFormat="1" applyBorder="1"/>
    <xf numFmtId="4" fontId="0" fillId="0" borderId="4" xfId="0" applyNumberFormat="1" applyBorder="1"/>
    <xf numFmtId="10" fontId="0" fillId="0" borderId="15" xfId="0" applyNumberFormat="1" applyFont="1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2" fontId="2" fillId="0" borderId="15" xfId="0" applyNumberFormat="1" applyFont="1" applyBorder="1"/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41" fontId="0" fillId="0" borderId="0" xfId="3" applyFont="1"/>
    <xf numFmtId="41" fontId="2" fillId="0" borderId="0" xfId="3" applyFont="1"/>
    <xf numFmtId="0" fontId="0" fillId="0" borderId="6" xfId="0" applyFont="1" applyFill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4" xfId="0" applyFont="1" applyBorder="1"/>
    <xf numFmtId="0" fontId="0" fillId="0" borderId="6" xfId="0" applyFont="1" applyBorder="1"/>
    <xf numFmtId="0" fontId="2" fillId="0" borderId="1" xfId="0" applyFont="1" applyBorder="1"/>
    <xf numFmtId="0" fontId="0" fillId="0" borderId="4" xfId="0" quotePrefix="1" applyNumberFormat="1" applyFont="1" applyFill="1" applyBorder="1"/>
    <xf numFmtId="0" fontId="2" fillId="0" borderId="4" xfId="0" quotePrefix="1" applyNumberFormat="1" applyFont="1" applyFill="1" applyBorder="1"/>
    <xf numFmtId="0" fontId="0" fillId="0" borderId="4" xfId="0" applyFont="1" applyBorder="1"/>
    <xf numFmtId="4" fontId="2" fillId="0" borderId="12" xfId="0" applyNumberFormat="1" applyFont="1" applyBorder="1"/>
    <xf numFmtId="10" fontId="2" fillId="0" borderId="12" xfId="2" applyNumberFormat="1" applyFont="1" applyBorder="1" applyAlignment="1">
      <alignment horizontal="right"/>
    </xf>
    <xf numFmtId="4" fontId="2" fillId="0" borderId="1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258233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view="pageBreakPreview" zoomScaleNormal="100" zoomScaleSheetLayoutView="100" workbookViewId="0">
      <selection activeCell="G30" sqref="G30"/>
    </sheetView>
  </sheetViews>
  <sheetFormatPr baseColWidth="10" defaultRowHeight="15" x14ac:dyDescent="0.25"/>
  <cols>
    <col min="2" max="2" width="38.7109375" customWidth="1"/>
    <col min="3" max="3" width="17.42578125" customWidth="1"/>
    <col min="4" max="5" width="12.42578125" customWidth="1"/>
    <col min="6" max="6" width="17.7109375" customWidth="1"/>
    <col min="7" max="8" width="16.7109375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38" customWidth="1"/>
  </cols>
  <sheetData>
    <row r="1" spans="1:12" ht="15.75" x14ac:dyDescent="0.25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ht="15.75" x14ac:dyDescent="0.25">
      <c r="A2" s="57" t="s">
        <v>37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60" t="s">
        <v>0</v>
      </c>
      <c r="B6" s="61"/>
      <c r="C6" s="62" t="s">
        <v>1</v>
      </c>
      <c r="D6" s="64" t="s">
        <v>2</v>
      </c>
      <c r="E6" s="65"/>
      <c r="F6" s="62" t="s">
        <v>3</v>
      </c>
      <c r="G6" s="64" t="s">
        <v>4</v>
      </c>
      <c r="H6" s="65"/>
      <c r="I6" s="67"/>
      <c r="J6" s="68"/>
      <c r="K6" s="68"/>
      <c r="L6" s="69"/>
    </row>
    <row r="7" spans="1:12" ht="60" x14ac:dyDescent="0.25">
      <c r="A7" s="41" t="s">
        <v>5</v>
      </c>
      <c r="B7" s="41" t="s">
        <v>6</v>
      </c>
      <c r="C7" s="63"/>
      <c r="D7" s="4" t="s">
        <v>7</v>
      </c>
      <c r="E7" s="4" t="s">
        <v>8</v>
      </c>
      <c r="F7" s="66"/>
      <c r="G7" s="4" t="s">
        <v>7</v>
      </c>
      <c r="H7" s="4" t="s">
        <v>8</v>
      </c>
      <c r="I7" s="5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2">
        <v>31</v>
      </c>
      <c r="B8" s="47" t="s">
        <v>13</v>
      </c>
      <c r="C8" s="6">
        <v>31891423000</v>
      </c>
      <c r="D8" s="8">
        <v>0</v>
      </c>
      <c r="E8" s="8">
        <f>+D8</f>
        <v>0</v>
      </c>
      <c r="F8" s="6">
        <f>+C8+E8</f>
        <v>31891423000</v>
      </c>
      <c r="G8" s="8">
        <v>40939374693</v>
      </c>
      <c r="H8" s="8">
        <f>+G8</f>
        <v>40939374693</v>
      </c>
      <c r="I8" s="30">
        <f t="shared" ref="I8:I17" si="0">+H8/F8</f>
        <v>1.2837111311401814</v>
      </c>
      <c r="J8" s="8">
        <f t="shared" ref="J8:J15" si="1">+F8-H8</f>
        <v>-9047951693</v>
      </c>
      <c r="K8" s="7">
        <v>0</v>
      </c>
      <c r="L8" s="8">
        <f>+H8</f>
        <v>40939374693</v>
      </c>
    </row>
    <row r="9" spans="1:12" x14ac:dyDescent="0.25">
      <c r="A9" s="43">
        <v>32</v>
      </c>
      <c r="B9" s="45" t="s">
        <v>14</v>
      </c>
      <c r="C9" s="9">
        <f>+C10+C21+C24</f>
        <v>88689399000</v>
      </c>
      <c r="D9" s="11">
        <v>0</v>
      </c>
      <c r="E9" s="11">
        <f t="shared" ref="E9:E27" si="2">+D9</f>
        <v>0</v>
      </c>
      <c r="F9" s="9">
        <f>+C9+E9</f>
        <v>88689399000</v>
      </c>
      <c r="G9" s="11">
        <f>+G10+G21+G24</f>
        <v>11009684593</v>
      </c>
      <c r="H9" s="11">
        <f t="shared" ref="H9:H28" si="3">+G9</f>
        <v>11009684593</v>
      </c>
      <c r="I9" s="12">
        <f>+H9/F9</f>
        <v>0.12413754876160565</v>
      </c>
      <c r="J9" s="11">
        <f t="shared" si="1"/>
        <v>77679714407</v>
      </c>
      <c r="K9" s="29">
        <v>0</v>
      </c>
      <c r="L9" s="11">
        <f t="shared" ref="L9:L28" si="4">+H9</f>
        <v>11009684593</v>
      </c>
    </row>
    <row r="10" spans="1:12" x14ac:dyDescent="0.25">
      <c r="A10" s="43">
        <v>321</v>
      </c>
      <c r="B10" s="45" t="s">
        <v>15</v>
      </c>
      <c r="C10" s="9">
        <f>+C12+C14+C16</f>
        <v>47561480000</v>
      </c>
      <c r="D10" s="11">
        <v>0</v>
      </c>
      <c r="E10" s="11">
        <f t="shared" si="2"/>
        <v>0</v>
      </c>
      <c r="F10" s="9">
        <f>+C10+E10</f>
        <v>47561480000</v>
      </c>
      <c r="G10" s="11">
        <f>+G11+G16</f>
        <v>10908431245</v>
      </c>
      <c r="H10" s="11">
        <f t="shared" si="3"/>
        <v>10908431245</v>
      </c>
      <c r="I10" s="12">
        <f t="shared" si="0"/>
        <v>0.22935432717821227</v>
      </c>
      <c r="J10" s="11">
        <f t="shared" si="1"/>
        <v>36653048755</v>
      </c>
      <c r="K10" s="29">
        <v>0</v>
      </c>
      <c r="L10" s="11">
        <f t="shared" si="4"/>
        <v>10908431245</v>
      </c>
    </row>
    <row r="11" spans="1:12" x14ac:dyDescent="0.25">
      <c r="A11" s="43">
        <v>32101</v>
      </c>
      <c r="B11" s="45" t="s">
        <v>16</v>
      </c>
      <c r="C11" s="9">
        <f>+C12+C14</f>
        <v>44055580000</v>
      </c>
      <c r="D11" s="11">
        <v>0</v>
      </c>
      <c r="E11" s="11">
        <f t="shared" si="2"/>
        <v>0</v>
      </c>
      <c r="F11" s="9">
        <f t="shared" ref="F11:F26" si="5">+C11+E11</f>
        <v>44055580000</v>
      </c>
      <c r="G11" s="11">
        <f>+G12+G14</f>
        <v>10496265974</v>
      </c>
      <c r="H11" s="11">
        <f t="shared" si="3"/>
        <v>10496265974</v>
      </c>
      <c r="I11" s="15">
        <f t="shared" si="0"/>
        <v>0.23825054565165185</v>
      </c>
      <c r="J11" s="11">
        <f t="shared" si="1"/>
        <v>33559314026</v>
      </c>
      <c r="K11" s="29">
        <v>0</v>
      </c>
      <c r="L11" s="11">
        <f t="shared" si="4"/>
        <v>10496265974</v>
      </c>
    </row>
    <row r="12" spans="1:12" ht="16.5" customHeight="1" x14ac:dyDescent="0.25">
      <c r="A12" s="43">
        <v>3210101</v>
      </c>
      <c r="B12" s="45" t="s">
        <v>17</v>
      </c>
      <c r="C12" s="9">
        <v>42568150000</v>
      </c>
      <c r="D12" s="11">
        <v>0</v>
      </c>
      <c r="E12" s="11">
        <f t="shared" si="2"/>
        <v>0</v>
      </c>
      <c r="F12" s="9">
        <f t="shared" si="5"/>
        <v>42568150000</v>
      </c>
      <c r="G12" s="11">
        <f>+G13</f>
        <v>10496265974</v>
      </c>
      <c r="H12" s="11">
        <f t="shared" si="3"/>
        <v>10496265974</v>
      </c>
      <c r="I12" s="12">
        <f t="shared" si="0"/>
        <v>0.24657557291073257</v>
      </c>
      <c r="J12" s="11">
        <f t="shared" si="1"/>
        <v>32071884026</v>
      </c>
      <c r="K12" s="29">
        <v>0</v>
      </c>
      <c r="L12" s="11">
        <f t="shared" si="4"/>
        <v>10496265974</v>
      </c>
    </row>
    <row r="13" spans="1:12" ht="15.75" customHeight="1" x14ac:dyDescent="0.25">
      <c r="A13" s="44">
        <v>321010104</v>
      </c>
      <c r="B13" s="48" t="s">
        <v>43</v>
      </c>
      <c r="C13" s="14">
        <f>+C12</f>
        <v>42568150000</v>
      </c>
      <c r="D13" s="13">
        <v>0</v>
      </c>
      <c r="E13" s="13">
        <f t="shared" si="2"/>
        <v>0</v>
      </c>
      <c r="F13" s="14">
        <f t="shared" si="5"/>
        <v>42568150000</v>
      </c>
      <c r="G13" s="13">
        <v>10496265974</v>
      </c>
      <c r="H13" s="13">
        <f t="shared" si="3"/>
        <v>10496265974</v>
      </c>
      <c r="I13" s="15">
        <f t="shared" si="0"/>
        <v>0.24657557291073257</v>
      </c>
      <c r="J13" s="13">
        <f t="shared" si="1"/>
        <v>32071884026</v>
      </c>
      <c r="K13" s="10">
        <v>0</v>
      </c>
      <c r="L13" s="13">
        <f t="shared" si="4"/>
        <v>10496265974</v>
      </c>
    </row>
    <row r="14" spans="1:12" x14ac:dyDescent="0.25">
      <c r="A14" s="43">
        <v>3210102</v>
      </c>
      <c r="B14" s="49" t="s">
        <v>24</v>
      </c>
      <c r="C14" s="9">
        <v>1487430000</v>
      </c>
      <c r="D14" s="11">
        <v>0</v>
      </c>
      <c r="E14" s="11">
        <f t="shared" si="2"/>
        <v>0</v>
      </c>
      <c r="F14" s="9">
        <f>+C14</f>
        <v>1487430000</v>
      </c>
      <c r="G14" s="29">
        <f>+G15</f>
        <v>0</v>
      </c>
      <c r="H14" s="29">
        <f t="shared" si="3"/>
        <v>0</v>
      </c>
      <c r="I14" s="12">
        <f t="shared" si="0"/>
        <v>0</v>
      </c>
      <c r="J14" s="11">
        <f t="shared" si="1"/>
        <v>1487430000</v>
      </c>
      <c r="K14" s="29"/>
      <c r="L14" s="29">
        <f t="shared" si="4"/>
        <v>0</v>
      </c>
    </row>
    <row r="15" spans="1:12" x14ac:dyDescent="0.25">
      <c r="A15" s="44">
        <v>321010212</v>
      </c>
      <c r="B15" s="48" t="s">
        <v>44</v>
      </c>
      <c r="C15" s="14">
        <f>+C14</f>
        <v>1487430000</v>
      </c>
      <c r="D15" s="13">
        <v>0</v>
      </c>
      <c r="E15" s="13">
        <f t="shared" si="2"/>
        <v>0</v>
      </c>
      <c r="F15" s="14">
        <f>+C15</f>
        <v>1487430000</v>
      </c>
      <c r="G15" s="10">
        <v>0</v>
      </c>
      <c r="H15" s="10">
        <f t="shared" si="3"/>
        <v>0</v>
      </c>
      <c r="I15" s="12">
        <f t="shared" si="0"/>
        <v>0</v>
      </c>
      <c r="J15" s="13">
        <f t="shared" si="1"/>
        <v>1487430000</v>
      </c>
      <c r="K15" s="10"/>
      <c r="L15" s="10"/>
    </row>
    <row r="16" spans="1:12" x14ac:dyDescent="0.25">
      <c r="A16" s="43">
        <v>32102</v>
      </c>
      <c r="B16" s="49" t="s">
        <v>18</v>
      </c>
      <c r="C16" s="9">
        <v>3505900000</v>
      </c>
      <c r="D16" s="11">
        <f>SUM(D17:D19)</f>
        <v>0</v>
      </c>
      <c r="E16" s="11">
        <f>SUM(E17:E19)</f>
        <v>0</v>
      </c>
      <c r="F16" s="9">
        <f t="shared" si="5"/>
        <v>3505900000</v>
      </c>
      <c r="G16" s="11">
        <f>+G19</f>
        <v>412165271</v>
      </c>
      <c r="H16" s="11">
        <f t="shared" si="3"/>
        <v>412165271</v>
      </c>
      <c r="I16" s="12">
        <f t="shared" si="0"/>
        <v>0.1175633278188197</v>
      </c>
      <c r="J16" s="11">
        <f>+F16-H16</f>
        <v>3093734729</v>
      </c>
      <c r="K16" s="11">
        <f>SUM(K17:K19)</f>
        <v>0</v>
      </c>
      <c r="L16" s="11">
        <f t="shared" si="4"/>
        <v>412165271</v>
      </c>
    </row>
    <row r="17" spans="1:16" hidden="1" x14ac:dyDescent="0.25">
      <c r="A17" s="44" t="s">
        <v>25</v>
      </c>
      <c r="B17" s="48" t="s">
        <v>19</v>
      </c>
      <c r="C17" s="9">
        <v>0</v>
      </c>
      <c r="D17" s="11">
        <v>0</v>
      </c>
      <c r="E17" s="11">
        <f t="shared" si="2"/>
        <v>0</v>
      </c>
      <c r="F17" s="9">
        <f t="shared" si="5"/>
        <v>0</v>
      </c>
      <c r="G17" s="11">
        <v>0</v>
      </c>
      <c r="H17" s="11">
        <f t="shared" si="3"/>
        <v>0</v>
      </c>
      <c r="I17" s="12" t="e">
        <f t="shared" si="0"/>
        <v>#DIV/0!</v>
      </c>
      <c r="J17" s="11">
        <f t="shared" ref="J17:J28" si="6">+F17-H17</f>
        <v>0</v>
      </c>
      <c r="K17" s="29">
        <v>0</v>
      </c>
      <c r="L17" s="11">
        <f t="shared" si="4"/>
        <v>0</v>
      </c>
    </row>
    <row r="18" spans="1:16" hidden="1" x14ac:dyDescent="0.25">
      <c r="A18" s="44" t="s">
        <v>26</v>
      </c>
      <c r="B18" s="48" t="s">
        <v>30</v>
      </c>
      <c r="C18" s="9">
        <v>0</v>
      </c>
      <c r="D18" s="11">
        <v>0</v>
      </c>
      <c r="E18" s="11">
        <f t="shared" si="2"/>
        <v>0</v>
      </c>
      <c r="F18" s="9">
        <f t="shared" si="5"/>
        <v>0</v>
      </c>
      <c r="G18" s="11">
        <v>0</v>
      </c>
      <c r="H18" s="11">
        <f>+G18</f>
        <v>0</v>
      </c>
      <c r="I18" s="12">
        <v>0</v>
      </c>
      <c r="J18" s="11">
        <f t="shared" si="6"/>
        <v>0</v>
      </c>
      <c r="K18" s="29">
        <v>0</v>
      </c>
      <c r="L18" s="11">
        <f t="shared" si="4"/>
        <v>0</v>
      </c>
    </row>
    <row r="19" spans="1:16" x14ac:dyDescent="0.25">
      <c r="A19" s="43">
        <v>3210201</v>
      </c>
      <c r="B19" s="49" t="s">
        <v>27</v>
      </c>
      <c r="C19" s="9">
        <f>+C16</f>
        <v>3505900000</v>
      </c>
      <c r="D19" s="11">
        <f>+D20</f>
        <v>0</v>
      </c>
      <c r="E19" s="11">
        <f>+E20</f>
        <v>0</v>
      </c>
      <c r="F19" s="9">
        <f t="shared" si="5"/>
        <v>3505900000</v>
      </c>
      <c r="G19" s="11">
        <f>+G20</f>
        <v>412165271</v>
      </c>
      <c r="H19" s="11">
        <f t="shared" si="3"/>
        <v>412165271</v>
      </c>
      <c r="I19" s="12">
        <f>+H19/F19</f>
        <v>0.1175633278188197</v>
      </c>
      <c r="J19" s="11">
        <f t="shared" si="6"/>
        <v>3093734729</v>
      </c>
      <c r="K19" s="11">
        <f>+K20</f>
        <v>0</v>
      </c>
      <c r="L19" s="11">
        <f t="shared" si="4"/>
        <v>412165271</v>
      </c>
    </row>
    <row r="20" spans="1:16" x14ac:dyDescent="0.25">
      <c r="A20" s="44">
        <v>321020199</v>
      </c>
      <c r="B20" s="48" t="s">
        <v>45</v>
      </c>
      <c r="C20" s="14">
        <f>+C19</f>
        <v>3505900000</v>
      </c>
      <c r="D20" s="13">
        <v>0</v>
      </c>
      <c r="E20" s="13">
        <f t="shared" si="2"/>
        <v>0</v>
      </c>
      <c r="F20" s="14">
        <f t="shared" si="5"/>
        <v>3505900000</v>
      </c>
      <c r="G20" s="13">
        <v>412165271</v>
      </c>
      <c r="H20" s="13">
        <f t="shared" si="3"/>
        <v>412165271</v>
      </c>
      <c r="I20" s="15">
        <f>+H20/F20</f>
        <v>0.1175633278188197</v>
      </c>
      <c r="J20" s="13">
        <f t="shared" si="6"/>
        <v>3093734729</v>
      </c>
      <c r="K20" s="10">
        <v>0</v>
      </c>
      <c r="L20" s="13">
        <f t="shared" si="4"/>
        <v>412165271</v>
      </c>
    </row>
    <row r="21" spans="1:16" x14ac:dyDescent="0.25">
      <c r="A21" s="43">
        <v>322</v>
      </c>
      <c r="B21" s="45" t="s">
        <v>20</v>
      </c>
      <c r="C21" s="9">
        <v>40567919000</v>
      </c>
      <c r="D21" s="11">
        <v>0</v>
      </c>
      <c r="E21" s="11">
        <f t="shared" si="2"/>
        <v>0</v>
      </c>
      <c r="F21" s="9">
        <f t="shared" si="5"/>
        <v>40567919000</v>
      </c>
      <c r="G21" s="11">
        <f>+G22</f>
        <v>0</v>
      </c>
      <c r="H21" s="11">
        <f t="shared" si="3"/>
        <v>0</v>
      </c>
      <c r="I21" s="12">
        <f>+H21/F21</f>
        <v>0</v>
      </c>
      <c r="J21" s="11">
        <f t="shared" si="6"/>
        <v>40567919000</v>
      </c>
      <c r="K21" s="29">
        <v>0</v>
      </c>
      <c r="L21" s="11">
        <f t="shared" si="4"/>
        <v>0</v>
      </c>
    </row>
    <row r="22" spans="1:16" x14ac:dyDescent="0.25">
      <c r="A22" s="43">
        <v>32204</v>
      </c>
      <c r="B22" s="45" t="s">
        <v>21</v>
      </c>
      <c r="C22" s="9">
        <f>+C21</f>
        <v>40567919000</v>
      </c>
      <c r="D22" s="11">
        <v>0</v>
      </c>
      <c r="E22" s="11">
        <f t="shared" si="2"/>
        <v>0</v>
      </c>
      <c r="F22" s="9">
        <f t="shared" si="5"/>
        <v>40567919000</v>
      </c>
      <c r="G22" s="11">
        <v>0</v>
      </c>
      <c r="H22" s="11">
        <f t="shared" si="3"/>
        <v>0</v>
      </c>
      <c r="I22" s="12">
        <f>+H22/F22</f>
        <v>0</v>
      </c>
      <c r="J22" s="11">
        <f t="shared" si="6"/>
        <v>40567919000</v>
      </c>
      <c r="K22" s="29">
        <v>0</v>
      </c>
      <c r="L22" s="11">
        <f t="shared" si="4"/>
        <v>0</v>
      </c>
    </row>
    <row r="23" spans="1:16" x14ac:dyDescent="0.25">
      <c r="A23" s="44">
        <v>3220401</v>
      </c>
      <c r="B23" s="50" t="s">
        <v>38</v>
      </c>
      <c r="C23" s="14">
        <f>+C22</f>
        <v>40567919000</v>
      </c>
      <c r="D23" s="13">
        <v>0</v>
      </c>
      <c r="E23" s="13">
        <f t="shared" si="2"/>
        <v>0</v>
      </c>
      <c r="F23" s="14">
        <f t="shared" si="5"/>
        <v>40567919000</v>
      </c>
      <c r="G23" s="13">
        <v>0</v>
      </c>
      <c r="H23" s="13">
        <f t="shared" si="3"/>
        <v>0</v>
      </c>
      <c r="I23" s="15">
        <f>+H23/F23</f>
        <v>0</v>
      </c>
      <c r="J23" s="13">
        <f t="shared" si="6"/>
        <v>40567919000</v>
      </c>
      <c r="K23" s="10"/>
      <c r="L23" s="13">
        <f t="shared" si="4"/>
        <v>0</v>
      </c>
    </row>
    <row r="24" spans="1:16" x14ac:dyDescent="0.25">
      <c r="A24" s="43">
        <v>323</v>
      </c>
      <c r="B24" s="45" t="s">
        <v>22</v>
      </c>
      <c r="C24" s="9">
        <f>+C25+C28</f>
        <v>560000000</v>
      </c>
      <c r="D24" s="11">
        <f t="shared" ref="D24:K24" si="7">+D25+D27</f>
        <v>0</v>
      </c>
      <c r="E24" s="11">
        <f t="shared" si="7"/>
        <v>0</v>
      </c>
      <c r="F24" s="9">
        <f t="shared" si="5"/>
        <v>560000000</v>
      </c>
      <c r="G24" s="11">
        <f>+G25+G28</f>
        <v>101253348</v>
      </c>
      <c r="H24" s="11">
        <f t="shared" si="3"/>
        <v>101253348</v>
      </c>
      <c r="I24" s="12">
        <v>0</v>
      </c>
      <c r="J24" s="11">
        <f t="shared" si="6"/>
        <v>458746652</v>
      </c>
      <c r="K24" s="11">
        <f t="shared" si="7"/>
        <v>0</v>
      </c>
      <c r="L24" s="11">
        <f t="shared" si="4"/>
        <v>101253348</v>
      </c>
    </row>
    <row r="25" spans="1:16" x14ac:dyDescent="0.25">
      <c r="A25" s="44">
        <v>32302</v>
      </c>
      <c r="B25" s="50" t="s">
        <v>42</v>
      </c>
      <c r="C25" s="26">
        <v>480000000</v>
      </c>
      <c r="D25" s="28">
        <v>0</v>
      </c>
      <c r="E25" s="28">
        <v>0</v>
      </c>
      <c r="F25" s="26">
        <f t="shared" si="5"/>
        <v>480000000</v>
      </c>
      <c r="G25" s="28">
        <v>101154548</v>
      </c>
      <c r="H25" s="28">
        <f t="shared" si="3"/>
        <v>101154548</v>
      </c>
      <c r="I25" s="15">
        <v>0</v>
      </c>
      <c r="J25" s="28">
        <f t="shared" si="6"/>
        <v>378845452</v>
      </c>
      <c r="K25" s="27">
        <v>0</v>
      </c>
      <c r="L25" s="28">
        <f t="shared" si="4"/>
        <v>101154548</v>
      </c>
    </row>
    <row r="26" spans="1:16" hidden="1" x14ac:dyDescent="0.25">
      <c r="A26" s="44">
        <v>234</v>
      </c>
      <c r="B26" s="50" t="s">
        <v>31</v>
      </c>
      <c r="C26" s="26">
        <v>0</v>
      </c>
      <c r="D26" s="28">
        <v>0</v>
      </c>
      <c r="E26" s="28">
        <v>0</v>
      </c>
      <c r="F26" s="26">
        <f t="shared" si="5"/>
        <v>0</v>
      </c>
      <c r="G26" s="28">
        <v>0</v>
      </c>
      <c r="H26" s="28">
        <v>0</v>
      </c>
      <c r="I26" s="15">
        <v>0</v>
      </c>
      <c r="J26" s="28">
        <f t="shared" si="6"/>
        <v>0</v>
      </c>
      <c r="K26" s="27">
        <v>0</v>
      </c>
      <c r="L26" s="28">
        <f t="shared" si="4"/>
        <v>0</v>
      </c>
      <c r="P26" s="39"/>
    </row>
    <row r="27" spans="1:16" x14ac:dyDescent="0.25">
      <c r="A27" s="43">
        <v>32309</v>
      </c>
      <c r="B27" s="45" t="s">
        <v>39</v>
      </c>
      <c r="C27" s="9">
        <v>80000000</v>
      </c>
      <c r="D27" s="11">
        <v>0</v>
      </c>
      <c r="E27" s="11">
        <f t="shared" si="2"/>
        <v>0</v>
      </c>
      <c r="F27" s="9">
        <f>+C27+E27</f>
        <v>80000000</v>
      </c>
      <c r="G27" s="11">
        <f>+G28</f>
        <v>98800</v>
      </c>
      <c r="H27" s="11">
        <f t="shared" si="3"/>
        <v>98800</v>
      </c>
      <c r="I27" s="12">
        <v>0</v>
      </c>
      <c r="J27" s="11">
        <f t="shared" si="6"/>
        <v>79901200</v>
      </c>
      <c r="K27" s="29">
        <v>0</v>
      </c>
      <c r="L27" s="11">
        <f t="shared" si="4"/>
        <v>98800</v>
      </c>
    </row>
    <row r="28" spans="1:16" x14ac:dyDescent="0.25">
      <c r="A28" s="40">
        <v>3230999</v>
      </c>
      <c r="B28" s="46" t="s">
        <v>39</v>
      </c>
      <c r="C28" s="14">
        <f>+C27</f>
        <v>80000000</v>
      </c>
      <c r="D28" s="18">
        <v>0</v>
      </c>
      <c r="E28" s="18">
        <v>0</v>
      </c>
      <c r="F28" s="16">
        <f>+F27</f>
        <v>80000000</v>
      </c>
      <c r="G28" s="18">
        <v>98800</v>
      </c>
      <c r="H28" s="18">
        <f t="shared" si="3"/>
        <v>98800</v>
      </c>
      <c r="I28" s="12">
        <v>0</v>
      </c>
      <c r="J28" s="18">
        <f t="shared" si="6"/>
        <v>79901200</v>
      </c>
      <c r="K28" s="17"/>
      <c r="L28" s="18">
        <f t="shared" si="4"/>
        <v>98800</v>
      </c>
    </row>
    <row r="29" spans="1:16" x14ac:dyDescent="0.25">
      <c r="A29" s="72" t="s">
        <v>23</v>
      </c>
      <c r="B29" s="73"/>
      <c r="C29" s="19">
        <f t="shared" ref="C29:H29" si="8">+C8+C9</f>
        <v>120580822000</v>
      </c>
      <c r="D29" s="51">
        <f t="shared" si="8"/>
        <v>0</v>
      </c>
      <c r="E29" s="51">
        <f t="shared" si="8"/>
        <v>0</v>
      </c>
      <c r="F29" s="51">
        <f t="shared" si="8"/>
        <v>120580822000</v>
      </c>
      <c r="G29" s="51">
        <f t="shared" si="8"/>
        <v>51949059286</v>
      </c>
      <c r="H29" s="51">
        <f t="shared" si="8"/>
        <v>51949059286</v>
      </c>
      <c r="I29" s="52">
        <f>+H29/F29</f>
        <v>0.4308235623572047</v>
      </c>
      <c r="J29" s="51">
        <f>+F29-H29</f>
        <v>68631762714</v>
      </c>
      <c r="K29" s="51">
        <f>+K8+K9</f>
        <v>0</v>
      </c>
      <c r="L29" s="53">
        <f>+L8+L9</f>
        <v>51949059286</v>
      </c>
    </row>
    <row r="30" spans="1:16" x14ac:dyDescent="0.25">
      <c r="H30" s="20"/>
    </row>
    <row r="31" spans="1:16" x14ac:dyDescent="0.25">
      <c r="G31" s="21" t="s">
        <v>46</v>
      </c>
      <c r="H31" s="22"/>
      <c r="I31" s="35"/>
      <c r="L31" s="21"/>
      <c r="P31" s="39"/>
    </row>
    <row r="32" spans="1:16" x14ac:dyDescent="0.25">
      <c r="G32" s="21"/>
      <c r="H32" s="22"/>
      <c r="J32" s="21"/>
    </row>
    <row r="33" spans="1:12" x14ac:dyDescent="0.25">
      <c r="D33" s="21"/>
      <c r="E33" s="21"/>
      <c r="G33" s="21"/>
      <c r="H33" s="23"/>
      <c r="J33" s="21"/>
    </row>
    <row r="34" spans="1:12" x14ac:dyDescent="0.25">
      <c r="F34" s="23"/>
      <c r="G34" s="21"/>
      <c r="H34" s="21"/>
    </row>
    <row r="36" spans="1:12" x14ac:dyDescent="0.25">
      <c r="A36" s="36"/>
      <c r="B36" s="37" t="s">
        <v>34</v>
      </c>
      <c r="C36" s="36"/>
      <c r="D36" s="70" t="s">
        <v>29</v>
      </c>
      <c r="E36" s="70"/>
      <c r="F36" s="70" t="s">
        <v>32</v>
      </c>
      <c r="G36" s="70"/>
      <c r="H36" s="70"/>
      <c r="I36" s="70" t="s">
        <v>40</v>
      </c>
      <c r="J36" s="70"/>
      <c r="K36" s="70"/>
      <c r="L36" s="70"/>
    </row>
    <row r="37" spans="1:12" x14ac:dyDescent="0.25">
      <c r="B37" s="31" t="s">
        <v>36</v>
      </c>
      <c r="D37" s="71" t="s">
        <v>33</v>
      </c>
      <c r="E37" s="71"/>
      <c r="F37" s="71" t="s">
        <v>35</v>
      </c>
      <c r="G37" s="71"/>
      <c r="H37" s="71"/>
      <c r="I37" s="71" t="s">
        <v>41</v>
      </c>
      <c r="J37" s="71"/>
      <c r="K37" s="71"/>
      <c r="L37" s="71"/>
    </row>
    <row r="38" spans="1:12" x14ac:dyDescent="0.25">
      <c r="G38" s="21"/>
    </row>
    <row r="39" spans="1:12" x14ac:dyDescent="0.25">
      <c r="G39" s="21"/>
      <c r="H39" s="21"/>
    </row>
    <row r="40" spans="1:12" x14ac:dyDescent="0.25">
      <c r="F40" s="22"/>
      <c r="G40" s="21"/>
    </row>
    <row r="41" spans="1:12" x14ac:dyDescent="0.25">
      <c r="F41" s="22"/>
      <c r="G41" s="21"/>
    </row>
    <row r="42" spans="1:12" x14ac:dyDescent="0.25">
      <c r="F42" s="22"/>
      <c r="G42" s="21"/>
    </row>
    <row r="43" spans="1:12" x14ac:dyDescent="0.25">
      <c r="G43" s="21"/>
    </row>
    <row r="44" spans="1:12" x14ac:dyDescent="0.25">
      <c r="F44" s="24"/>
    </row>
    <row r="45" spans="1:12" x14ac:dyDescent="0.25">
      <c r="F45" s="24"/>
    </row>
    <row r="46" spans="1:12" x14ac:dyDescent="0.25">
      <c r="F46" s="25"/>
    </row>
  </sheetData>
  <mergeCells count="15">
    <mergeCell ref="I36:L36"/>
    <mergeCell ref="I37:L37"/>
    <mergeCell ref="A29:B29"/>
    <mergeCell ref="D36:E36"/>
    <mergeCell ref="D37:E37"/>
    <mergeCell ref="F36:H36"/>
    <mergeCell ref="F37:H37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70866141732283472" top="0.74803149606299213" bottom="1.3385826771653544" header="0.31496062992125984" footer="0.31496062992125984"/>
  <pageSetup paperSize="132" scale="72" orientation="landscape" r:id="rId1"/>
  <headerFooter>
    <oddFooter>&amp;LElaboró: 
Dileidy Escorcia.</oddFooter>
  </headerFooter>
  <ignoredErrors>
    <ignoredError sqref="E16 E19:F19 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ingresos ENERO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2020-02-06T22:48:55Z</cp:lastPrinted>
  <dcterms:created xsi:type="dcterms:W3CDTF">2016-11-16T13:24:50Z</dcterms:created>
  <dcterms:modified xsi:type="dcterms:W3CDTF">2020-02-06T22:50:29Z</dcterms:modified>
</cp:coreProperties>
</file>